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nilloisd-my.sharepoint.com/personal/guerral_tisd_us/Documents/Budget 2023/adoption/"/>
    </mc:Choice>
  </mc:AlternateContent>
  <xr:revisionPtr revIDLastSave="365" documentId="8_{03388E53-8AE0-47BD-8406-6839E11CC4ED}" xr6:coauthVersionLast="47" xr6:coauthVersionMax="47" xr10:uidLastSave="{5CB80B80-3D77-45F8-B41F-FBE084E0246A}"/>
  <bookViews>
    <workbookView xWindow="28680" yWindow="-120" windowWidth="29040" windowHeight="15720" activeTab="1" xr2:uid="{D14EC696-2A30-48BF-899D-FDCB028D3644}"/>
  </bookViews>
  <sheets>
    <sheet name="Function" sheetId="2" r:id="rId1"/>
    <sheet name="Detail" sheetId="1" r:id="rId2"/>
  </sheets>
  <definedNames>
    <definedName name="_xlnm.Print_Area" localSheetId="1">Detail!$A$1:$M$133</definedName>
    <definedName name="_xlnm.Print_Area" localSheetId="0">Function!$A$1:$M$133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1" i="1" l="1"/>
  <c r="A127" i="2" l="1"/>
  <c r="A123" i="2"/>
  <c r="A119" i="2"/>
  <c r="A112" i="2"/>
  <c r="A105" i="2"/>
  <c r="A98" i="2"/>
  <c r="A91" i="2"/>
  <c r="A84" i="2"/>
  <c r="A77" i="2"/>
  <c r="A69" i="2"/>
  <c r="A62" i="2"/>
  <c r="A55" i="2"/>
  <c r="A48" i="2"/>
  <c r="A41" i="2"/>
  <c r="A34" i="2"/>
  <c r="A27" i="2"/>
  <c r="M80" i="2"/>
  <c r="M81" i="2"/>
  <c r="M82" i="2"/>
  <c r="M83" i="2"/>
  <c r="M131" i="2"/>
  <c r="J127" i="2"/>
  <c r="G127" i="2"/>
  <c r="D127" i="2"/>
  <c r="M126" i="2"/>
  <c r="M127" i="2" s="1"/>
  <c r="J123" i="2"/>
  <c r="G123" i="2"/>
  <c r="D123" i="2"/>
  <c r="M122" i="2"/>
  <c r="M123" i="2" s="1"/>
  <c r="J119" i="2"/>
  <c r="G119" i="2"/>
  <c r="D119" i="2"/>
  <c r="M118" i="2"/>
  <c r="M117" i="2"/>
  <c r="M116" i="2"/>
  <c r="M115" i="2"/>
  <c r="J112" i="2"/>
  <c r="G112" i="2"/>
  <c r="D112" i="2"/>
  <c r="M111" i="2"/>
  <c r="M110" i="2"/>
  <c r="M109" i="2"/>
  <c r="M108" i="2"/>
  <c r="J105" i="2"/>
  <c r="G105" i="2"/>
  <c r="D105" i="2"/>
  <c r="M104" i="2"/>
  <c r="M103" i="2"/>
  <c r="M102" i="2"/>
  <c r="M101" i="2"/>
  <c r="J98" i="2"/>
  <c r="G98" i="2"/>
  <c r="D98" i="2"/>
  <c r="M97" i="2"/>
  <c r="M96" i="2"/>
  <c r="M95" i="2"/>
  <c r="M94" i="2"/>
  <c r="J91" i="2"/>
  <c r="G91" i="2"/>
  <c r="D91" i="2"/>
  <c r="M90" i="2"/>
  <c r="M89" i="2"/>
  <c r="M88" i="2"/>
  <c r="M87" i="2"/>
  <c r="J84" i="2"/>
  <c r="G84" i="2"/>
  <c r="D84" i="2"/>
  <c r="J77" i="2"/>
  <c r="G77" i="2"/>
  <c r="D77" i="2"/>
  <c r="M76" i="2"/>
  <c r="M75" i="2"/>
  <c r="M74" i="2"/>
  <c r="M73" i="2"/>
  <c r="M72" i="2"/>
  <c r="J69" i="2"/>
  <c r="G69" i="2"/>
  <c r="D69" i="2"/>
  <c r="M68" i="2"/>
  <c r="M67" i="2"/>
  <c r="M66" i="2"/>
  <c r="M65" i="2"/>
  <c r="J62" i="2"/>
  <c r="G62" i="2"/>
  <c r="D62" i="2"/>
  <c r="M61" i="2"/>
  <c r="M60" i="2"/>
  <c r="M59" i="2"/>
  <c r="M58" i="2"/>
  <c r="J55" i="2"/>
  <c r="G55" i="2"/>
  <c r="D55" i="2"/>
  <c r="M54" i="2"/>
  <c r="M53" i="2"/>
  <c r="M52" i="2"/>
  <c r="M51" i="2"/>
  <c r="J48" i="2"/>
  <c r="G48" i="2"/>
  <c r="D48" i="2"/>
  <c r="M47" i="2"/>
  <c r="M46" i="2"/>
  <c r="M45" i="2"/>
  <c r="M44" i="2"/>
  <c r="J41" i="2"/>
  <c r="G41" i="2"/>
  <c r="D41" i="2"/>
  <c r="M40" i="2"/>
  <c r="M39" i="2"/>
  <c r="M38" i="2"/>
  <c r="M37" i="2"/>
  <c r="J34" i="2"/>
  <c r="G34" i="2"/>
  <c r="D34" i="2"/>
  <c r="M33" i="2"/>
  <c r="M32" i="2"/>
  <c r="M31" i="2"/>
  <c r="M30" i="2"/>
  <c r="J27" i="2"/>
  <c r="G27" i="2"/>
  <c r="D27" i="2"/>
  <c r="M26" i="2"/>
  <c r="M25" i="2"/>
  <c r="M24" i="2"/>
  <c r="J21" i="2"/>
  <c r="G21" i="2"/>
  <c r="D21" i="2"/>
  <c r="M20" i="2"/>
  <c r="M19" i="2"/>
  <c r="M18" i="2"/>
  <c r="M17" i="2"/>
  <c r="J13" i="2"/>
  <c r="G13" i="2"/>
  <c r="D13" i="2"/>
  <c r="M12" i="2"/>
  <c r="M11" i="2"/>
  <c r="M10" i="2"/>
  <c r="M119" i="1"/>
  <c r="J119" i="1"/>
  <c r="M115" i="1"/>
  <c r="G119" i="1"/>
  <c r="M131" i="1"/>
  <c r="J127" i="1"/>
  <c r="G127" i="1"/>
  <c r="D127" i="1"/>
  <c r="A127" i="1"/>
  <c r="M126" i="1"/>
  <c r="M127" i="1" s="1"/>
  <c r="J123" i="1"/>
  <c r="G123" i="1"/>
  <c r="D123" i="1"/>
  <c r="A123" i="1"/>
  <c r="M122" i="1"/>
  <c r="D119" i="1"/>
  <c r="A119" i="1"/>
  <c r="M118" i="1"/>
  <c r="M117" i="1"/>
  <c r="M116" i="1"/>
  <c r="J112" i="1"/>
  <c r="G112" i="1"/>
  <c r="D112" i="1"/>
  <c r="A112" i="1"/>
  <c r="M111" i="1"/>
  <c r="M110" i="1"/>
  <c r="M109" i="1"/>
  <c r="M108" i="1"/>
  <c r="J105" i="1"/>
  <c r="G105" i="1"/>
  <c r="D105" i="1"/>
  <c r="A105" i="1"/>
  <c r="M104" i="1"/>
  <c r="M103" i="1"/>
  <c r="M102" i="1"/>
  <c r="M101" i="1"/>
  <c r="J98" i="1"/>
  <c r="G98" i="1"/>
  <c r="D98" i="1"/>
  <c r="A98" i="1"/>
  <c r="M97" i="1"/>
  <c r="M96" i="1"/>
  <c r="M95" i="1"/>
  <c r="M94" i="1"/>
  <c r="J91" i="1"/>
  <c r="G91" i="1"/>
  <c r="D91" i="1"/>
  <c r="A91" i="1"/>
  <c r="M90" i="1"/>
  <c r="M89" i="1"/>
  <c r="M88" i="1"/>
  <c r="M87" i="1"/>
  <c r="J84" i="1"/>
  <c r="G84" i="1"/>
  <c r="D84" i="1"/>
  <c r="A84" i="1"/>
  <c r="M83" i="1"/>
  <c r="M82" i="1"/>
  <c r="M81" i="1"/>
  <c r="M80" i="1"/>
  <c r="J77" i="1"/>
  <c r="G77" i="1"/>
  <c r="D77" i="1"/>
  <c r="A77" i="1"/>
  <c r="M76" i="1"/>
  <c r="M75" i="1"/>
  <c r="M74" i="1"/>
  <c r="M73" i="1"/>
  <c r="M72" i="1"/>
  <c r="J69" i="1"/>
  <c r="G69" i="1"/>
  <c r="D69" i="1"/>
  <c r="A69" i="1"/>
  <c r="M68" i="1"/>
  <c r="M67" i="1"/>
  <c r="M66" i="1"/>
  <c r="M65" i="1"/>
  <c r="J62" i="1"/>
  <c r="G62" i="1"/>
  <c r="D62" i="1"/>
  <c r="A62" i="1"/>
  <c r="M61" i="1"/>
  <c r="M60" i="1"/>
  <c r="M59" i="1"/>
  <c r="M58" i="1"/>
  <c r="J55" i="1"/>
  <c r="G55" i="1"/>
  <c r="D55" i="1"/>
  <c r="A55" i="1"/>
  <c r="M54" i="1"/>
  <c r="M53" i="1"/>
  <c r="M52" i="1"/>
  <c r="M51" i="1"/>
  <c r="J48" i="1"/>
  <c r="G48" i="1"/>
  <c r="D48" i="1"/>
  <c r="A48" i="1"/>
  <c r="M47" i="1"/>
  <c r="M46" i="1"/>
  <c r="M45" i="1"/>
  <c r="M44" i="1"/>
  <c r="J41" i="1"/>
  <c r="G41" i="1"/>
  <c r="D41" i="1"/>
  <c r="A41" i="1"/>
  <c r="M40" i="1"/>
  <c r="M39" i="1"/>
  <c r="M38" i="1"/>
  <c r="M37" i="1"/>
  <c r="J34" i="1"/>
  <c r="G34" i="1"/>
  <c r="D34" i="1"/>
  <c r="A34" i="1"/>
  <c r="M33" i="1"/>
  <c r="M32" i="1"/>
  <c r="M31" i="1"/>
  <c r="M30" i="1"/>
  <c r="J27" i="1"/>
  <c r="G27" i="1"/>
  <c r="D27" i="1"/>
  <c r="A27" i="1"/>
  <c r="M26" i="1"/>
  <c r="M25" i="1"/>
  <c r="M24" i="1"/>
  <c r="J21" i="1"/>
  <c r="G21" i="1"/>
  <c r="D21" i="1"/>
  <c r="M20" i="1"/>
  <c r="M19" i="1"/>
  <c r="M18" i="1"/>
  <c r="M17" i="1"/>
  <c r="J13" i="1"/>
  <c r="G13" i="1"/>
  <c r="D13" i="1"/>
  <c r="M12" i="1"/>
  <c r="M11" i="1"/>
  <c r="M10" i="1"/>
  <c r="M84" i="2" l="1"/>
  <c r="M21" i="2"/>
  <c r="M98" i="2"/>
  <c r="M112" i="2"/>
  <c r="M13" i="2"/>
  <c r="M105" i="2"/>
  <c r="M91" i="2"/>
  <c r="M119" i="2"/>
  <c r="M62" i="2"/>
  <c r="M77" i="2"/>
  <c r="M69" i="2"/>
  <c r="M55" i="2"/>
  <c r="M41" i="2"/>
  <c r="M48" i="2"/>
  <c r="M27" i="2"/>
  <c r="G129" i="2"/>
  <c r="G133" i="2" s="1"/>
  <c r="J129" i="2"/>
  <c r="J133" i="2" s="1"/>
  <c r="M34" i="2"/>
  <c r="D129" i="2"/>
  <c r="D133" i="2" s="1"/>
  <c r="J129" i="1"/>
  <c r="J133" i="1" s="1"/>
  <c r="M13" i="1"/>
  <c r="M84" i="1"/>
  <c r="M69" i="1"/>
  <c r="M27" i="1"/>
  <c r="M21" i="1"/>
  <c r="D129" i="1"/>
  <c r="D133" i="1" s="1"/>
  <c r="M41" i="1"/>
  <c r="M105" i="1"/>
  <c r="M55" i="1"/>
  <c r="M77" i="1"/>
  <c r="M34" i="1"/>
  <c r="M91" i="1"/>
  <c r="M98" i="1"/>
  <c r="M123" i="1"/>
  <c r="M62" i="1"/>
  <c r="G129" i="1"/>
  <c r="G133" i="1" s="1"/>
  <c r="M48" i="1"/>
  <c r="M112" i="1"/>
  <c r="M129" i="2" l="1"/>
  <c r="M133" i="2" s="1"/>
  <c r="M129" i="1"/>
  <c r="M133" i="1" l="1"/>
</calcChain>
</file>

<file path=xl/sharedStrings.xml><?xml version="1.0" encoding="utf-8"?>
<sst xmlns="http://schemas.openxmlformats.org/spreadsheetml/2006/main" count="424" uniqueCount="46">
  <si>
    <t>Tornillo Independent School District</t>
  </si>
  <si>
    <t>Child Nutrition, General Fund and Debt Service</t>
  </si>
  <si>
    <t>Fund 101</t>
  </si>
  <si>
    <t>Fund 199</t>
  </si>
  <si>
    <t>Fund 599</t>
  </si>
  <si>
    <t>Child Nutrition</t>
  </si>
  <si>
    <t>General Fund</t>
  </si>
  <si>
    <t>Debt Service</t>
  </si>
  <si>
    <t>Grand Total</t>
  </si>
  <si>
    <t>Revenues</t>
  </si>
  <si>
    <t>5700 Local and Intermediate Sources</t>
  </si>
  <si>
    <t>$</t>
  </si>
  <si>
    <t>5800 State Program Revenue</t>
  </si>
  <si>
    <t>5900 Federal Program</t>
  </si>
  <si>
    <t>Total Revenues:</t>
  </si>
  <si>
    <t>Expenditures</t>
  </si>
  <si>
    <t>11 - Instruction</t>
  </si>
  <si>
    <t>6100 Payroll Expense</t>
  </si>
  <si>
    <t>6200 Contracted Services</t>
  </si>
  <si>
    <t>6300 Supplies &amp; Materials</t>
  </si>
  <si>
    <t>6400 Other Operating Expense</t>
  </si>
  <si>
    <t>11 - Instruction Total</t>
  </si>
  <si>
    <t>12 - Instruction Resources &amp; Media Services</t>
  </si>
  <si>
    <t>13 - Curriculum Development &amp; Instructional Staff Development</t>
  </si>
  <si>
    <t>21 - Instructional Leadership</t>
  </si>
  <si>
    <t>23 - School Leadership</t>
  </si>
  <si>
    <t>31 - Guidance, Counseling &amp; Evaluation Services</t>
  </si>
  <si>
    <t>33 - Health Services</t>
  </si>
  <si>
    <t>34 - Student (Pupil) Transportation</t>
  </si>
  <si>
    <t>35 - Food Services</t>
  </si>
  <si>
    <t>6600 Capital Expenditures</t>
  </si>
  <si>
    <t>36 - Extracurricular Activities</t>
  </si>
  <si>
    <t>41 - General Administration</t>
  </si>
  <si>
    <t>51 - Facilities Maintenance &amp; Operations</t>
  </si>
  <si>
    <t>52 - Security &amp; Monitoring Services</t>
  </si>
  <si>
    <t>53 - Data Processing Services</t>
  </si>
  <si>
    <t>61 - Community Services</t>
  </si>
  <si>
    <t>71 - Debt Service</t>
  </si>
  <si>
    <t>6500 Debt Service</t>
  </si>
  <si>
    <t>99 - Other Intergovernmental Charges</t>
  </si>
  <si>
    <t>Total Expenditures:</t>
  </si>
  <si>
    <t>Fund Balance</t>
  </si>
  <si>
    <t>Surplus/(Deficit)</t>
  </si>
  <si>
    <t>2022-2023 Adopted Budget</t>
  </si>
  <si>
    <t>2022-2023 Proposed Budget</t>
  </si>
  <si>
    <t xml:space="preserve">11 -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</si>
</sst>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C00000"/>
      <name val="Century Gothic"/>
      <family val="2"/>
    </font>
    <font>
      <b/>
      <sz val="11"/>
      <color theme="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3" fontId="1" fillId="0" borderId="0" xfId="1" applyNumberFormat="1" applyFont="1"/>
    <xf numFmtId="0" fontId="3" fillId="0" borderId="0" xfId="0" applyFont="1" applyAlignment="1">
      <alignment horizontal="left" indent="2"/>
    </xf>
    <xf numFmtId="0" fontId="3" fillId="0" borderId="1" xfId="0" applyFont="1" applyBorder="1"/>
    <xf numFmtId="3" fontId="3" fillId="0" borderId="1" xfId="1" applyNumberFormat="1" applyFont="1" applyBorder="1"/>
    <xf numFmtId="0" fontId="3" fillId="0" borderId="0" xfId="0" applyFont="1"/>
    <xf numFmtId="37" fontId="1" fillId="0" borderId="0" xfId="1" applyNumberFormat="1" applyFont="1"/>
    <xf numFmtId="0" fontId="1" fillId="0" borderId="0" xfId="0" applyFont="1" applyAlignment="1">
      <alignment horizontal="left" indent="1"/>
    </xf>
    <xf numFmtId="0" fontId="8" fillId="0" borderId="0" xfId="0" applyFont="1"/>
    <xf numFmtId="3" fontId="8" fillId="0" borderId="0" xfId="1" applyNumberFormat="1" applyFont="1"/>
    <xf numFmtId="3" fontId="3" fillId="0" borderId="0" xfId="0" applyNumberFormat="1" applyFont="1"/>
    <xf numFmtId="0" fontId="9" fillId="3" borderId="0" xfId="0" applyFont="1" applyFill="1"/>
    <xf numFmtId="0" fontId="4" fillId="3" borderId="0" xfId="0" applyFont="1" applyFill="1"/>
    <xf numFmtId="37" fontId="4" fillId="3" borderId="0" xfId="1" applyNumberFormat="1" applyFont="1" applyFill="1"/>
    <xf numFmtId="0" fontId="1" fillId="4" borderId="0" xfId="0" applyFont="1" applyFill="1"/>
    <xf numFmtId="3" fontId="1" fillId="4" borderId="0" xfId="1" applyNumberFormat="1" applyFont="1" applyFill="1"/>
    <xf numFmtId="0" fontId="1" fillId="4" borderId="0" xfId="0" applyFont="1" applyFill="1" applyAlignment="1">
      <alignment horizontal="left" indent="1"/>
    </xf>
    <xf numFmtId="3" fontId="1" fillId="0" borderId="0" xfId="1" applyNumberFormat="1" applyFont="1" applyFill="1"/>
    <xf numFmtId="3" fontId="3" fillId="0" borderId="0" xfId="1" applyNumberFormat="1" applyFont="1" applyFill="1" applyBorder="1"/>
    <xf numFmtId="37" fontId="1" fillId="0" borderId="0" xfId="1" applyNumberFormat="1" applyFont="1" applyFill="1"/>
    <xf numFmtId="37" fontId="4" fillId="0" borderId="0" xfId="1" applyNumberFormat="1" applyFont="1" applyFill="1"/>
    <xf numFmtId="3" fontId="8" fillId="0" borderId="0" xfId="1" applyNumberFormat="1" applyFont="1" applyFill="1"/>
    <xf numFmtId="38" fontId="3" fillId="0" borderId="0" xfId="1" applyNumberFormat="1" applyFont="1" applyFill="1" applyBorder="1"/>
    <xf numFmtId="38" fontId="3" fillId="0" borderId="0" xfId="1" applyNumberFormat="1" applyFont="1" applyBorder="1"/>
    <xf numFmtId="38" fontId="3" fillId="0" borderId="0" xfId="0" applyNumberFormat="1" applyFont="1"/>
    <xf numFmtId="38" fontId="1" fillId="0" borderId="0" xfId="1" applyNumberFormat="1" applyFont="1" applyBorder="1"/>
    <xf numFmtId="38" fontId="1" fillId="0" borderId="0" xfId="1" applyNumberFormat="1" applyFont="1" applyFill="1" applyBorder="1"/>
    <xf numFmtId="38" fontId="1" fillId="0" borderId="0" xfId="0" applyNumberFormat="1" applyFont="1"/>
    <xf numFmtId="38" fontId="1" fillId="4" borderId="0" xfId="1" applyNumberFormat="1" applyFont="1" applyFill="1" applyBorder="1"/>
    <xf numFmtId="38" fontId="1" fillId="4" borderId="0" xfId="0" applyNumberFormat="1" applyFont="1" applyFill="1"/>
    <xf numFmtId="3" fontId="1" fillId="0" borderId="0" xfId="1" applyNumberFormat="1" applyFont="1" applyFill="1" applyBorder="1"/>
    <xf numFmtId="0" fontId="3" fillId="4" borderId="0" xfId="0" applyFont="1" applyFill="1"/>
    <xf numFmtId="3" fontId="3" fillId="4" borderId="0" xfId="1" applyNumberFormat="1" applyFont="1" applyFill="1" applyBorder="1"/>
    <xf numFmtId="38" fontId="3" fillId="4" borderId="0" xfId="1" applyNumberFormat="1" applyFont="1" applyFill="1" applyBorder="1"/>
    <xf numFmtId="38" fontId="3" fillId="4" borderId="0" xfId="0" applyNumberFormat="1" applyFont="1" applyFill="1"/>
    <xf numFmtId="3" fontId="3" fillId="4" borderId="0" xfId="1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4" xr:uid="{8143677E-78FC-40AB-BD85-26F53FF951A0}"/>
    <cellStyle name="Currency 2" xfId="3" xr:uid="{E372CC8F-82A6-4AEC-89B3-4672335D3BFB}"/>
    <cellStyle name="Normal" xfId="0" builtinId="0"/>
    <cellStyle name="Normal 2" xfId="2" xr:uid="{7EFE621D-17AE-4AFD-BF59-D3FCF72C24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32483</xdr:rowOff>
    </xdr:from>
    <xdr:to>
      <xdr:col>0</xdr:col>
      <xdr:colOff>1123950</xdr:colOff>
      <xdr:row>5</xdr:row>
      <xdr:rowOff>132386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64C61-E59F-4095-99DC-AC67C18E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32483"/>
          <a:ext cx="1085851" cy="1061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70583</xdr:rowOff>
    </xdr:from>
    <xdr:to>
      <xdr:col>0</xdr:col>
      <xdr:colOff>2000250</xdr:colOff>
      <xdr:row>5</xdr:row>
      <xdr:rowOff>170486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64A625-7158-4360-90FB-E4D9B59E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0583"/>
          <a:ext cx="1085851" cy="106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DE47-61EC-4717-A4DE-E6AE7C1A546C}">
  <sheetPr>
    <pageSetUpPr fitToPage="1"/>
  </sheetPr>
  <dimension ref="A3:N133"/>
  <sheetViews>
    <sheetView showGridLines="0" zoomScaleNormal="100" workbookViewId="0">
      <pane ySplit="8" topLeftCell="A9" activePane="bottomLeft" state="frozen"/>
      <selection activeCell="M21" sqref="M21:M127"/>
      <selection pane="bottomLeft" activeCell="W62" sqref="W62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hidden="1" customWidth="1"/>
    <col min="4" max="4" width="10.7109375" hidden="1" customWidth="1"/>
    <col min="5" max="5" width="0.7109375" hidden="1" customWidth="1"/>
    <col min="6" max="6" width="2" hidden="1" customWidth="1"/>
    <col min="7" max="7" width="14.140625" hidden="1" customWidth="1"/>
    <col min="8" max="8" width="0.7109375" hidden="1" customWidth="1"/>
    <col min="9" max="9" width="2" hidden="1" customWidth="1"/>
    <col min="10" max="10" width="12.42578125" hidden="1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A4" s="44" t="s">
        <v>44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3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3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25">
      <c r="A10" s="42" t="s">
        <v>10</v>
      </c>
      <c r="B10" s="22"/>
      <c r="C10" s="22" t="s">
        <v>11</v>
      </c>
      <c r="D10" s="22">
        <v>51000</v>
      </c>
      <c r="E10" s="22"/>
      <c r="F10" s="22" t="s">
        <v>11</v>
      </c>
      <c r="G10" s="22">
        <v>1008194</v>
      </c>
      <c r="H10" s="22"/>
      <c r="I10" s="22" t="s">
        <v>11</v>
      </c>
      <c r="J10" s="22">
        <v>422191</v>
      </c>
      <c r="K10" s="22"/>
      <c r="L10" s="22" t="s">
        <v>11</v>
      </c>
      <c r="M10" s="22">
        <f t="shared" ref="M10:M12" si="0">SUM(D10:J10)</f>
        <v>1481385</v>
      </c>
    </row>
    <row r="11" spans="1:13" x14ac:dyDescent="0.25">
      <c r="A11" s="12" t="s">
        <v>12</v>
      </c>
      <c r="B11" s="24"/>
      <c r="C11" s="1"/>
      <c r="D11" s="8">
        <v>3600</v>
      </c>
      <c r="E11" s="24"/>
      <c r="F11" s="1"/>
      <c r="G11" s="8">
        <v>10567109</v>
      </c>
      <c r="H11" s="24"/>
      <c r="I11" s="1"/>
      <c r="J11" s="8">
        <v>878840</v>
      </c>
      <c r="K11" s="24"/>
      <c r="L11" s="1"/>
      <c r="M11" s="8">
        <f t="shared" si="0"/>
        <v>11449549</v>
      </c>
    </row>
    <row r="12" spans="1:13" x14ac:dyDescent="0.25">
      <c r="A12" s="38" t="s">
        <v>13</v>
      </c>
      <c r="B12" s="21"/>
      <c r="C12" s="21"/>
      <c r="D12" s="21">
        <v>805900</v>
      </c>
      <c r="E12" s="21"/>
      <c r="F12" s="21"/>
      <c r="G12" s="21">
        <v>320000</v>
      </c>
      <c r="H12" s="21"/>
      <c r="I12" s="21"/>
      <c r="J12" s="21">
        <v>0</v>
      </c>
      <c r="K12" s="21"/>
      <c r="L12" s="21"/>
      <c r="M12" s="22">
        <f t="shared" si="0"/>
        <v>1125900</v>
      </c>
    </row>
    <row r="13" spans="1:13" x14ac:dyDescent="0.25">
      <c r="A13" s="9" t="s">
        <v>14</v>
      </c>
      <c r="B13" s="25"/>
      <c r="C13" s="10" t="s">
        <v>11</v>
      </c>
      <c r="D13" s="11">
        <f>SUBTOTAL(9,D10:D12)</f>
        <v>860500</v>
      </c>
      <c r="E13" s="25"/>
      <c r="F13" s="10" t="s">
        <v>11</v>
      </c>
      <c r="G13" s="11">
        <f>SUBTOTAL(9,G10:G12)</f>
        <v>11895303</v>
      </c>
      <c r="H13" s="25"/>
      <c r="I13" s="10" t="s">
        <v>11</v>
      </c>
      <c r="J13" s="11">
        <f>SUBTOTAL(9,J10:J12)</f>
        <v>1301031</v>
      </c>
      <c r="K13" s="25"/>
      <c r="L13" s="10" t="s">
        <v>11</v>
      </c>
      <c r="M13" s="11">
        <f>SUM(D13:J13)</f>
        <v>14056834</v>
      </c>
    </row>
    <row r="14" spans="1:13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3" x14ac:dyDescent="0.25">
      <c r="A15" s="18" t="s">
        <v>15</v>
      </c>
      <c r="B15" s="19"/>
      <c r="C15" s="19"/>
      <c r="D15" s="20"/>
      <c r="E15" s="27"/>
      <c r="F15" s="19"/>
      <c r="G15" s="20"/>
      <c r="H15" s="27"/>
      <c r="I15" s="19"/>
      <c r="J15" s="20"/>
      <c r="K15" s="20"/>
      <c r="L15" s="19"/>
      <c r="M15" s="20"/>
    </row>
    <row r="16" spans="1:13" hidden="1" x14ac:dyDescent="0.25">
      <c r="A16" s="12" t="s">
        <v>16</v>
      </c>
      <c r="B16" s="26"/>
      <c r="C16" s="1"/>
      <c r="D16" s="13"/>
      <c r="E16" s="26"/>
      <c r="F16" s="1"/>
      <c r="G16" s="13"/>
      <c r="H16" s="26"/>
      <c r="I16" s="1"/>
      <c r="J16" s="13"/>
      <c r="K16" s="26"/>
      <c r="L16" s="1"/>
      <c r="M16" s="13"/>
    </row>
    <row r="17" spans="1:13" hidden="1" x14ac:dyDescent="0.25">
      <c r="A17" s="23" t="s">
        <v>17</v>
      </c>
      <c r="B17" s="24"/>
      <c r="C17" s="21" t="s">
        <v>11</v>
      </c>
      <c r="D17" s="22">
        <v>0</v>
      </c>
      <c r="E17" s="24"/>
      <c r="F17" s="21" t="s">
        <v>11</v>
      </c>
      <c r="G17" s="22">
        <v>5317678</v>
      </c>
      <c r="H17" s="24"/>
      <c r="I17" s="21" t="s">
        <v>11</v>
      </c>
      <c r="J17" s="22">
        <v>0</v>
      </c>
      <c r="K17" s="24"/>
      <c r="L17" s="21" t="s">
        <v>11</v>
      </c>
      <c r="M17" s="22">
        <f t="shared" ref="M17:M20" si="1">SUM(D17:J17)</f>
        <v>5317678</v>
      </c>
    </row>
    <row r="18" spans="1:13" hidden="1" x14ac:dyDescent="0.25">
      <c r="A18" s="14" t="s">
        <v>18</v>
      </c>
      <c r="B18" s="24"/>
      <c r="C18" s="1"/>
      <c r="D18" s="8">
        <v>0</v>
      </c>
      <c r="E18" s="24"/>
      <c r="F18" s="1"/>
      <c r="G18" s="8">
        <v>300349</v>
      </c>
      <c r="H18" s="24"/>
      <c r="I18" s="1"/>
      <c r="J18" s="8">
        <v>0</v>
      </c>
      <c r="K18" s="24"/>
      <c r="L18" s="1"/>
      <c r="M18" s="8">
        <f t="shared" si="1"/>
        <v>300349</v>
      </c>
    </row>
    <row r="19" spans="1:13" hidden="1" x14ac:dyDescent="0.25">
      <c r="A19" s="23" t="s">
        <v>19</v>
      </c>
      <c r="B19" s="24"/>
      <c r="C19" s="21"/>
      <c r="D19" s="22">
        <v>0</v>
      </c>
      <c r="E19" s="24"/>
      <c r="F19" s="21"/>
      <c r="G19" s="22">
        <v>178330</v>
      </c>
      <c r="H19" s="24"/>
      <c r="I19" s="21"/>
      <c r="J19" s="22">
        <v>0</v>
      </c>
      <c r="K19" s="24"/>
      <c r="L19" s="21"/>
      <c r="M19" s="22">
        <f t="shared" si="1"/>
        <v>178330</v>
      </c>
    </row>
    <row r="20" spans="1:13" hidden="1" x14ac:dyDescent="0.25">
      <c r="A20" s="14" t="s">
        <v>20</v>
      </c>
      <c r="B20" s="24"/>
      <c r="C20" s="1"/>
      <c r="D20" s="8">
        <v>0</v>
      </c>
      <c r="E20" s="24"/>
      <c r="F20" s="1"/>
      <c r="G20" s="8">
        <v>40576</v>
      </c>
      <c r="H20" s="24"/>
      <c r="I20" s="1"/>
      <c r="J20" s="8">
        <v>0</v>
      </c>
      <c r="K20" s="24"/>
      <c r="L20" s="1"/>
      <c r="M20" s="8">
        <f t="shared" si="1"/>
        <v>40576</v>
      </c>
    </row>
    <row r="21" spans="1:13" x14ac:dyDescent="0.25">
      <c r="A21" s="38" t="s">
        <v>45</v>
      </c>
      <c r="B21" s="39"/>
      <c r="C21" s="38" t="s">
        <v>11</v>
      </c>
      <c r="D21" s="40">
        <f>SUBTOTAL(9,D17:D20)</f>
        <v>0</v>
      </c>
      <c r="E21" s="39"/>
      <c r="F21" s="38" t="s">
        <v>11</v>
      </c>
      <c r="G21" s="40">
        <f>SUBTOTAL(9,G17:G20)</f>
        <v>5836933</v>
      </c>
      <c r="H21" s="39"/>
      <c r="I21" s="38" t="s">
        <v>11</v>
      </c>
      <c r="J21" s="40">
        <f>SUBTOTAL(9,J17:J20)</f>
        <v>0</v>
      </c>
      <c r="K21" s="39"/>
      <c r="L21" s="38" t="s">
        <v>11</v>
      </c>
      <c r="M21" s="40">
        <f>SUBTOTAL(9,M17:M20)</f>
        <v>5836933</v>
      </c>
    </row>
    <row r="22" spans="1:13" hidden="1" x14ac:dyDescent="0.25">
      <c r="A22" s="1"/>
      <c r="B22" s="24"/>
      <c r="C22" s="1"/>
      <c r="D22" s="8"/>
      <c r="E22" s="24"/>
      <c r="F22" s="1"/>
      <c r="G22" s="8"/>
      <c r="H22" s="24"/>
      <c r="I22" s="1"/>
      <c r="J22" s="8"/>
      <c r="K22" s="24"/>
      <c r="L22" s="1"/>
      <c r="M22" s="8"/>
    </row>
    <row r="23" spans="1:13" hidden="1" x14ac:dyDescent="0.25">
      <c r="A23" s="12" t="s">
        <v>22</v>
      </c>
      <c r="B23" s="24"/>
      <c r="C23" s="1"/>
      <c r="D23" s="8"/>
      <c r="E23" s="24"/>
      <c r="F23" s="1"/>
      <c r="G23" s="8"/>
      <c r="H23" s="24"/>
      <c r="I23" s="1"/>
      <c r="J23" s="8"/>
      <c r="K23" s="24"/>
      <c r="L23" s="1"/>
      <c r="M23" s="8"/>
    </row>
    <row r="24" spans="1:13" hidden="1" x14ac:dyDescent="0.25">
      <c r="A24" s="23" t="s">
        <v>17</v>
      </c>
      <c r="B24" s="24"/>
      <c r="C24" s="21" t="s">
        <v>11</v>
      </c>
      <c r="D24" s="22">
        <v>0</v>
      </c>
      <c r="E24" s="24"/>
      <c r="F24" s="21" t="s">
        <v>11</v>
      </c>
      <c r="G24" s="22">
        <v>141631</v>
      </c>
      <c r="H24" s="24"/>
      <c r="I24" s="21" t="s">
        <v>11</v>
      </c>
      <c r="J24" s="22">
        <v>0</v>
      </c>
      <c r="K24" s="24"/>
      <c r="L24" s="21" t="s">
        <v>11</v>
      </c>
      <c r="M24" s="22">
        <f t="shared" ref="M24:M26" si="2">SUM(D24:J24)</f>
        <v>141631</v>
      </c>
    </row>
    <row r="25" spans="1:13" hidden="1" x14ac:dyDescent="0.25">
      <c r="A25" s="14" t="s">
        <v>19</v>
      </c>
      <c r="B25" s="24"/>
      <c r="C25" s="1"/>
      <c r="D25" s="8">
        <v>0</v>
      </c>
      <c r="E25" s="24"/>
      <c r="F25" s="1"/>
      <c r="G25" s="8">
        <v>25040</v>
      </c>
      <c r="H25" s="24"/>
      <c r="I25" s="1"/>
      <c r="J25" s="8">
        <v>0</v>
      </c>
      <c r="K25" s="24"/>
      <c r="L25" s="1"/>
      <c r="M25" s="8">
        <f t="shared" si="2"/>
        <v>25040</v>
      </c>
    </row>
    <row r="26" spans="1:13" hidden="1" x14ac:dyDescent="0.25">
      <c r="A26" s="23" t="s">
        <v>20</v>
      </c>
      <c r="B26" s="24"/>
      <c r="C26" s="21"/>
      <c r="D26" s="22">
        <v>0</v>
      </c>
      <c r="E26" s="24"/>
      <c r="F26" s="21"/>
      <c r="G26" s="22">
        <v>0</v>
      </c>
      <c r="H26" s="24"/>
      <c r="I26" s="21"/>
      <c r="J26" s="22">
        <v>0</v>
      </c>
      <c r="K26" s="24"/>
      <c r="L26" s="21"/>
      <c r="M26" s="22">
        <f t="shared" si="2"/>
        <v>0</v>
      </c>
    </row>
    <row r="27" spans="1:13" x14ac:dyDescent="0.25">
      <c r="A27" s="12" t="str">
        <f>A23&amp;" - "</f>
        <v xml:space="preserve">12 - Instruction Resources &amp; Media Services - </v>
      </c>
      <c r="B27" s="25"/>
      <c r="C27" s="12"/>
      <c r="D27" s="30">
        <f>SUBTOTAL(9,D23:D26)</f>
        <v>0</v>
      </c>
      <c r="E27" s="29"/>
      <c r="F27" s="31"/>
      <c r="G27" s="30">
        <f>SUBTOTAL(9,G23:G26)</f>
        <v>166671</v>
      </c>
      <c r="H27" s="29"/>
      <c r="I27" s="31"/>
      <c r="J27" s="30">
        <f>SUBTOTAL(9,J23:J26)</f>
        <v>0</v>
      </c>
      <c r="K27" s="29"/>
      <c r="L27" s="31"/>
      <c r="M27" s="30">
        <f>SUBTOTAL(9,M23:M26)</f>
        <v>166671</v>
      </c>
    </row>
    <row r="28" spans="1:13" hidden="1" x14ac:dyDescent="0.25">
      <c r="A28" s="1"/>
      <c r="B28" s="37"/>
      <c r="C28" s="1"/>
      <c r="D28" s="32"/>
      <c r="E28" s="33"/>
      <c r="F28" s="34"/>
      <c r="G28" s="32"/>
      <c r="H28" s="33"/>
      <c r="I28" s="34"/>
      <c r="J28" s="32"/>
      <c r="K28" s="33"/>
      <c r="L28" s="34"/>
      <c r="M28" s="32"/>
    </row>
    <row r="29" spans="1:13" hidden="1" x14ac:dyDescent="0.25">
      <c r="A29" s="12" t="s">
        <v>23</v>
      </c>
      <c r="B29" s="37"/>
      <c r="C29" s="1"/>
      <c r="D29" s="32"/>
      <c r="E29" s="33"/>
      <c r="F29" s="34"/>
      <c r="G29" s="32"/>
      <c r="H29" s="33"/>
      <c r="I29" s="34"/>
      <c r="J29" s="32"/>
      <c r="K29" s="33"/>
      <c r="L29" s="34"/>
      <c r="M29" s="32"/>
    </row>
    <row r="30" spans="1:13" hidden="1" x14ac:dyDescent="0.25">
      <c r="A30" s="23" t="s">
        <v>17</v>
      </c>
      <c r="B30" s="37"/>
      <c r="C30" s="21"/>
      <c r="D30" s="35">
        <v>0</v>
      </c>
      <c r="E30" s="33"/>
      <c r="F30" s="36"/>
      <c r="G30" s="35">
        <v>137158</v>
      </c>
      <c r="H30" s="33"/>
      <c r="I30" s="36" t="s">
        <v>11</v>
      </c>
      <c r="J30" s="35">
        <v>0</v>
      </c>
      <c r="K30" s="33"/>
      <c r="L30" s="36"/>
      <c r="M30" s="35">
        <f t="shared" ref="M30:M33" si="3">SUM(D30:J30)</f>
        <v>137158</v>
      </c>
    </row>
    <row r="31" spans="1:13" hidden="1" x14ac:dyDescent="0.25">
      <c r="A31" s="14" t="s">
        <v>18</v>
      </c>
      <c r="B31" s="37"/>
      <c r="C31" s="1"/>
      <c r="D31" s="32">
        <v>0</v>
      </c>
      <c r="E31" s="33"/>
      <c r="F31" s="34"/>
      <c r="G31" s="32">
        <v>23025</v>
      </c>
      <c r="H31" s="33"/>
      <c r="I31" s="34"/>
      <c r="J31" s="32">
        <v>0</v>
      </c>
      <c r="K31" s="33"/>
      <c r="L31" s="34"/>
      <c r="M31" s="32">
        <f t="shared" si="3"/>
        <v>23025</v>
      </c>
    </row>
    <row r="32" spans="1:13" hidden="1" x14ac:dyDescent="0.25">
      <c r="A32" s="23" t="s">
        <v>19</v>
      </c>
      <c r="B32" s="37"/>
      <c r="C32" s="21"/>
      <c r="D32" s="35">
        <v>0</v>
      </c>
      <c r="E32" s="33"/>
      <c r="F32" s="36"/>
      <c r="G32" s="35">
        <v>7000</v>
      </c>
      <c r="H32" s="33"/>
      <c r="I32" s="36"/>
      <c r="J32" s="35">
        <v>0</v>
      </c>
      <c r="K32" s="33"/>
      <c r="L32" s="36"/>
      <c r="M32" s="35">
        <f t="shared" si="3"/>
        <v>7000</v>
      </c>
    </row>
    <row r="33" spans="1:13" hidden="1" x14ac:dyDescent="0.25">
      <c r="A33" s="14" t="s">
        <v>20</v>
      </c>
      <c r="B33" s="37"/>
      <c r="C33" s="1"/>
      <c r="D33" s="32">
        <v>0</v>
      </c>
      <c r="E33" s="33"/>
      <c r="F33" s="34"/>
      <c r="G33" s="32">
        <v>46358</v>
      </c>
      <c r="H33" s="33"/>
      <c r="I33" s="34"/>
      <c r="J33" s="32">
        <v>0</v>
      </c>
      <c r="K33" s="33"/>
      <c r="L33" s="34"/>
      <c r="M33" s="32">
        <f t="shared" si="3"/>
        <v>46358</v>
      </c>
    </row>
    <row r="34" spans="1:13" x14ac:dyDescent="0.25">
      <c r="A34" s="38" t="str">
        <f>A29&amp;" - "</f>
        <v xml:space="preserve">13 - Curriculum Development &amp; Instructional Staff Development - </v>
      </c>
      <c r="B34" s="39"/>
      <c r="C34" s="38"/>
      <c r="D34" s="40">
        <f>SUBTOTAL(9,D30:D33)</f>
        <v>0</v>
      </c>
      <c r="E34" s="40"/>
      <c r="F34" s="41"/>
      <c r="G34" s="40">
        <f>SUBTOTAL(9,G30:G33)</f>
        <v>213541</v>
      </c>
      <c r="H34" s="40"/>
      <c r="I34" s="41"/>
      <c r="J34" s="40">
        <f>SUBTOTAL(9,J30:J33)</f>
        <v>0</v>
      </c>
      <c r="K34" s="40"/>
      <c r="L34" s="41"/>
      <c r="M34" s="40">
        <f>SUBTOTAL(9,M30:M33)</f>
        <v>213541</v>
      </c>
    </row>
    <row r="35" spans="1:13" hidden="1" x14ac:dyDescent="0.25">
      <c r="A35" s="1"/>
      <c r="B35" s="37"/>
      <c r="C35" s="1"/>
      <c r="D35" s="32"/>
      <c r="E35" s="33"/>
      <c r="F35" s="34"/>
      <c r="G35" s="32"/>
      <c r="H35" s="33"/>
      <c r="I35" s="34"/>
      <c r="J35" s="32"/>
      <c r="K35" s="33"/>
      <c r="L35" s="34"/>
      <c r="M35" s="32"/>
    </row>
    <row r="36" spans="1:13" hidden="1" x14ac:dyDescent="0.25">
      <c r="A36" s="12" t="s">
        <v>24</v>
      </c>
      <c r="B36" s="37"/>
      <c r="C36" s="1"/>
      <c r="D36" s="32"/>
      <c r="E36" s="33"/>
      <c r="F36" s="34"/>
      <c r="G36" s="32"/>
      <c r="H36" s="33"/>
      <c r="I36" s="34"/>
      <c r="J36" s="32"/>
      <c r="K36" s="33"/>
      <c r="L36" s="34"/>
      <c r="M36" s="32"/>
    </row>
    <row r="37" spans="1:13" hidden="1" x14ac:dyDescent="0.25">
      <c r="A37" s="23" t="s">
        <v>17</v>
      </c>
      <c r="B37" s="37"/>
      <c r="C37" s="21"/>
      <c r="D37" s="35">
        <v>0</v>
      </c>
      <c r="E37" s="33"/>
      <c r="F37" s="36"/>
      <c r="G37" s="35">
        <v>120935</v>
      </c>
      <c r="H37" s="33"/>
      <c r="I37" s="36" t="s">
        <v>11</v>
      </c>
      <c r="J37" s="35">
        <v>0</v>
      </c>
      <c r="K37" s="33"/>
      <c r="L37" s="36"/>
      <c r="M37" s="35">
        <f t="shared" ref="M37:M40" si="4">SUM(D37:J37)</f>
        <v>120935</v>
      </c>
    </row>
    <row r="38" spans="1:13" hidden="1" x14ac:dyDescent="0.25">
      <c r="A38" s="14" t="s">
        <v>18</v>
      </c>
      <c r="B38" s="37"/>
      <c r="C38" s="1"/>
      <c r="D38" s="32">
        <v>0</v>
      </c>
      <c r="E38" s="33"/>
      <c r="F38" s="34"/>
      <c r="G38" s="32">
        <v>0</v>
      </c>
      <c r="H38" s="33"/>
      <c r="I38" s="34"/>
      <c r="J38" s="32">
        <v>0</v>
      </c>
      <c r="K38" s="33"/>
      <c r="L38" s="34"/>
      <c r="M38" s="32">
        <f t="shared" si="4"/>
        <v>0</v>
      </c>
    </row>
    <row r="39" spans="1:13" hidden="1" x14ac:dyDescent="0.25">
      <c r="A39" s="23" t="s">
        <v>19</v>
      </c>
      <c r="B39" s="37"/>
      <c r="C39" s="21"/>
      <c r="D39" s="35">
        <v>0</v>
      </c>
      <c r="E39" s="33"/>
      <c r="F39" s="36"/>
      <c r="G39" s="35">
        <v>3000</v>
      </c>
      <c r="H39" s="33"/>
      <c r="I39" s="36"/>
      <c r="J39" s="35">
        <v>0</v>
      </c>
      <c r="K39" s="33"/>
      <c r="L39" s="36"/>
      <c r="M39" s="35">
        <f t="shared" si="4"/>
        <v>3000</v>
      </c>
    </row>
    <row r="40" spans="1:13" hidden="1" x14ac:dyDescent="0.25">
      <c r="A40" s="14" t="s">
        <v>20</v>
      </c>
      <c r="B40" s="37"/>
      <c r="C40" s="1"/>
      <c r="D40" s="32">
        <v>0</v>
      </c>
      <c r="E40" s="33"/>
      <c r="F40" s="34"/>
      <c r="G40" s="32">
        <v>2500</v>
      </c>
      <c r="H40" s="33"/>
      <c r="I40" s="34"/>
      <c r="J40" s="32">
        <v>0</v>
      </c>
      <c r="K40" s="33"/>
      <c r="L40" s="34"/>
      <c r="M40" s="32">
        <f t="shared" si="4"/>
        <v>2500</v>
      </c>
    </row>
    <row r="41" spans="1:13" x14ac:dyDescent="0.25">
      <c r="A41" s="12" t="str">
        <f>A36&amp;" - "</f>
        <v xml:space="preserve">21 - Instructional Leadership - </v>
      </c>
      <c r="B41" s="25"/>
      <c r="C41" s="12"/>
      <c r="D41" s="30">
        <f>SUBTOTAL(9,D37:D40)</f>
        <v>0</v>
      </c>
      <c r="E41" s="29"/>
      <c r="F41" s="31"/>
      <c r="G41" s="30">
        <f>SUBTOTAL(9,G37:G40)</f>
        <v>126435</v>
      </c>
      <c r="H41" s="29"/>
      <c r="I41" s="31"/>
      <c r="J41" s="30">
        <f>SUBTOTAL(9,J37:J40)</f>
        <v>0</v>
      </c>
      <c r="K41" s="29"/>
      <c r="L41" s="31"/>
      <c r="M41" s="30">
        <f>SUBTOTAL(9,M37:M40)</f>
        <v>126435</v>
      </c>
    </row>
    <row r="42" spans="1:13" hidden="1" x14ac:dyDescent="0.25">
      <c r="A42" s="1"/>
      <c r="B42" s="37"/>
      <c r="C42" s="1"/>
      <c r="D42" s="30"/>
      <c r="E42" s="29"/>
      <c r="F42" s="31"/>
      <c r="G42" s="30"/>
      <c r="H42" s="29"/>
      <c r="I42" s="31"/>
      <c r="J42" s="30"/>
      <c r="K42" s="29"/>
      <c r="L42" s="31"/>
      <c r="M42" s="30"/>
    </row>
    <row r="43" spans="1:13" hidden="1" x14ac:dyDescent="0.25">
      <c r="A43" s="12" t="s">
        <v>25</v>
      </c>
      <c r="B43" s="37"/>
      <c r="C43" s="1"/>
      <c r="D43" s="30"/>
      <c r="E43" s="29"/>
      <c r="F43" s="31"/>
      <c r="G43" s="30"/>
      <c r="H43" s="29"/>
      <c r="I43" s="31"/>
      <c r="J43" s="30"/>
      <c r="K43" s="29"/>
      <c r="L43" s="31"/>
      <c r="M43" s="30"/>
    </row>
    <row r="44" spans="1:13" hidden="1" x14ac:dyDescent="0.25">
      <c r="A44" s="23" t="s">
        <v>17</v>
      </c>
      <c r="B44" s="37"/>
      <c r="C44" s="21"/>
      <c r="D44" s="30">
        <v>0</v>
      </c>
      <c r="E44" s="29"/>
      <c r="F44" s="31"/>
      <c r="G44" s="30">
        <v>814123</v>
      </c>
      <c r="H44" s="29"/>
      <c r="I44" s="31" t="s">
        <v>11</v>
      </c>
      <c r="J44" s="30">
        <v>0</v>
      </c>
      <c r="K44" s="29"/>
      <c r="L44" s="31"/>
      <c r="M44" s="30">
        <f t="shared" ref="M44:M47" si="5">SUM(D44:J44)</f>
        <v>814123</v>
      </c>
    </row>
    <row r="45" spans="1:13" hidden="1" x14ac:dyDescent="0.25">
      <c r="A45" s="14" t="s">
        <v>18</v>
      </c>
      <c r="B45" s="37"/>
      <c r="C45" s="1"/>
      <c r="D45" s="30">
        <v>0</v>
      </c>
      <c r="E45" s="29"/>
      <c r="F45" s="31"/>
      <c r="G45" s="30">
        <v>13532</v>
      </c>
      <c r="H45" s="29"/>
      <c r="I45" s="31"/>
      <c r="J45" s="30">
        <v>0</v>
      </c>
      <c r="K45" s="29"/>
      <c r="L45" s="31"/>
      <c r="M45" s="30">
        <f t="shared" si="5"/>
        <v>13532</v>
      </c>
    </row>
    <row r="46" spans="1:13" hidden="1" x14ac:dyDescent="0.25">
      <c r="A46" s="23" t="s">
        <v>19</v>
      </c>
      <c r="B46" s="37"/>
      <c r="C46" s="21"/>
      <c r="D46" s="30">
        <v>0</v>
      </c>
      <c r="E46" s="29"/>
      <c r="F46" s="31"/>
      <c r="G46" s="30">
        <v>26271</v>
      </c>
      <c r="H46" s="29"/>
      <c r="I46" s="31"/>
      <c r="J46" s="30">
        <v>0</v>
      </c>
      <c r="K46" s="29"/>
      <c r="L46" s="31"/>
      <c r="M46" s="30">
        <f t="shared" si="5"/>
        <v>26271</v>
      </c>
    </row>
    <row r="47" spans="1:13" hidden="1" x14ac:dyDescent="0.25">
      <c r="A47" s="14" t="s">
        <v>20</v>
      </c>
      <c r="B47" s="37"/>
      <c r="C47" s="1"/>
      <c r="D47" s="30">
        <v>0</v>
      </c>
      <c r="E47" s="29"/>
      <c r="F47" s="31"/>
      <c r="G47" s="30">
        <v>4000</v>
      </c>
      <c r="H47" s="29"/>
      <c r="I47" s="31"/>
      <c r="J47" s="30">
        <v>0</v>
      </c>
      <c r="K47" s="29"/>
      <c r="L47" s="31"/>
      <c r="M47" s="30">
        <f t="shared" si="5"/>
        <v>4000</v>
      </c>
    </row>
    <row r="48" spans="1:13" x14ac:dyDescent="0.25">
      <c r="A48" s="38" t="str">
        <f>A43&amp;" - "</f>
        <v xml:space="preserve">23 - School Leadership - </v>
      </c>
      <c r="B48" s="39"/>
      <c r="C48" s="38"/>
      <c r="D48" s="40">
        <f>SUBTOTAL(9,D44:D47)</f>
        <v>0</v>
      </c>
      <c r="E48" s="40"/>
      <c r="F48" s="41"/>
      <c r="G48" s="40">
        <f>SUBTOTAL(9,G44:G47)</f>
        <v>857926</v>
      </c>
      <c r="H48" s="40"/>
      <c r="I48" s="41"/>
      <c r="J48" s="40">
        <f>SUBTOTAL(9,J44:J47)</f>
        <v>0</v>
      </c>
      <c r="K48" s="40"/>
      <c r="L48" s="41"/>
      <c r="M48" s="40">
        <f>SUBTOTAL(9,M44:M47)</f>
        <v>857926</v>
      </c>
    </row>
    <row r="49" spans="1:14" hidden="1" x14ac:dyDescent="0.25">
      <c r="A49" s="1"/>
      <c r="B49" s="37"/>
      <c r="C49" s="1"/>
      <c r="D49" s="30"/>
      <c r="E49" s="29"/>
      <c r="F49" s="31"/>
      <c r="G49" s="30"/>
      <c r="H49" s="29"/>
      <c r="I49" s="31"/>
      <c r="J49" s="30"/>
      <c r="K49" s="29"/>
      <c r="L49" s="31"/>
      <c r="M49" s="30"/>
    </row>
    <row r="50" spans="1:14" hidden="1" x14ac:dyDescent="0.25">
      <c r="A50" s="12" t="s">
        <v>26</v>
      </c>
      <c r="B50" s="37"/>
      <c r="C50" s="1"/>
      <c r="D50" s="30"/>
      <c r="E50" s="29"/>
      <c r="F50" s="31"/>
      <c r="G50" s="30"/>
      <c r="H50" s="29"/>
      <c r="I50" s="31"/>
      <c r="J50" s="30"/>
      <c r="K50" s="29"/>
      <c r="L50" s="31"/>
      <c r="M50" s="30"/>
    </row>
    <row r="51" spans="1:14" hidden="1" x14ac:dyDescent="0.25">
      <c r="A51" s="23" t="s">
        <v>17</v>
      </c>
      <c r="B51" s="37"/>
      <c r="C51" s="21"/>
      <c r="D51" s="30">
        <v>0</v>
      </c>
      <c r="E51" s="29"/>
      <c r="F51" s="31"/>
      <c r="G51" s="30">
        <v>340242</v>
      </c>
      <c r="H51" s="29"/>
      <c r="I51" s="31" t="s">
        <v>11</v>
      </c>
      <c r="J51" s="30">
        <v>0</v>
      </c>
      <c r="K51" s="29"/>
      <c r="L51" s="31"/>
      <c r="M51" s="30">
        <f t="shared" ref="M51:M54" si="6">SUM(D51:J51)</f>
        <v>340242</v>
      </c>
    </row>
    <row r="52" spans="1:14" hidden="1" x14ac:dyDescent="0.25">
      <c r="A52" s="14" t="s">
        <v>18</v>
      </c>
      <c r="B52" s="37"/>
      <c r="C52" s="1"/>
      <c r="D52" s="30">
        <v>0</v>
      </c>
      <c r="E52" s="29"/>
      <c r="F52" s="31"/>
      <c r="G52" s="30">
        <v>10400</v>
      </c>
      <c r="H52" s="29"/>
      <c r="I52" s="31"/>
      <c r="J52" s="30">
        <v>0</v>
      </c>
      <c r="K52" s="29"/>
      <c r="L52" s="31"/>
      <c r="M52" s="30">
        <f t="shared" si="6"/>
        <v>10400</v>
      </c>
    </row>
    <row r="53" spans="1:14" hidden="1" x14ac:dyDescent="0.25">
      <c r="A53" s="23" t="s">
        <v>19</v>
      </c>
      <c r="B53" s="37"/>
      <c r="C53" s="21"/>
      <c r="D53" s="30">
        <v>0</v>
      </c>
      <c r="E53" s="29"/>
      <c r="F53" s="31"/>
      <c r="G53" s="30">
        <v>8050</v>
      </c>
      <c r="H53" s="29"/>
      <c r="I53" s="31"/>
      <c r="J53" s="30">
        <v>0</v>
      </c>
      <c r="K53" s="29"/>
      <c r="L53" s="31"/>
      <c r="M53" s="30">
        <f t="shared" si="6"/>
        <v>8050</v>
      </c>
    </row>
    <row r="54" spans="1:14" hidden="1" x14ac:dyDescent="0.25">
      <c r="A54" s="14" t="s">
        <v>20</v>
      </c>
      <c r="B54" s="37"/>
      <c r="C54" s="1"/>
      <c r="D54" s="30">
        <v>0</v>
      </c>
      <c r="E54" s="29"/>
      <c r="F54" s="31"/>
      <c r="G54" s="30">
        <v>3500</v>
      </c>
      <c r="H54" s="29"/>
      <c r="I54" s="31"/>
      <c r="J54" s="30">
        <v>0</v>
      </c>
      <c r="K54" s="29"/>
      <c r="L54" s="31"/>
      <c r="M54" s="30">
        <f t="shared" si="6"/>
        <v>3500</v>
      </c>
    </row>
    <row r="55" spans="1:14" x14ac:dyDescent="0.25">
      <c r="A55" s="12" t="str">
        <f>A50&amp;" - "</f>
        <v xml:space="preserve">31 - Guidance, Counseling &amp; Evaluation Services - </v>
      </c>
      <c r="B55" s="25"/>
      <c r="C55" s="12"/>
      <c r="D55" s="30">
        <f>SUBTOTAL(9,D51:D54)</f>
        <v>0</v>
      </c>
      <c r="E55" s="29"/>
      <c r="F55" s="31"/>
      <c r="G55" s="30">
        <f>SUBTOTAL(9,G51:G54)</f>
        <v>362192</v>
      </c>
      <c r="H55" s="29"/>
      <c r="I55" s="31"/>
      <c r="J55" s="30">
        <f>SUBTOTAL(9,J51:J54)</f>
        <v>0</v>
      </c>
      <c r="K55" s="29"/>
      <c r="L55" s="31"/>
      <c r="M55" s="30">
        <f>SUBTOTAL(9,M51:M54)</f>
        <v>362192</v>
      </c>
      <c r="N55" s="12"/>
    </row>
    <row r="56" spans="1:14" hidden="1" x14ac:dyDescent="0.25">
      <c r="A56" s="1"/>
      <c r="B56" s="37"/>
      <c r="C56" s="12"/>
      <c r="D56" s="30"/>
      <c r="E56" s="29"/>
      <c r="F56" s="31"/>
      <c r="G56" s="30"/>
      <c r="H56" s="29"/>
      <c r="I56" s="31"/>
      <c r="J56" s="30"/>
      <c r="K56" s="29"/>
      <c r="L56" s="31"/>
      <c r="M56" s="30"/>
      <c r="N56" s="12"/>
    </row>
    <row r="57" spans="1:14" hidden="1" x14ac:dyDescent="0.25">
      <c r="A57" s="12" t="s">
        <v>27</v>
      </c>
      <c r="B57" s="24"/>
      <c r="C57" s="12"/>
      <c r="D57" s="30"/>
      <c r="E57" s="29"/>
      <c r="F57" s="31"/>
      <c r="G57" s="30"/>
      <c r="H57" s="29"/>
      <c r="I57" s="31"/>
      <c r="J57" s="30"/>
      <c r="K57" s="29"/>
      <c r="L57" s="31"/>
      <c r="M57" s="30"/>
      <c r="N57" s="12"/>
    </row>
    <row r="58" spans="1:14" hidden="1" x14ac:dyDescent="0.25">
      <c r="A58" s="23" t="s">
        <v>17</v>
      </c>
      <c r="B58" s="24"/>
      <c r="C58" s="12" t="s">
        <v>11</v>
      </c>
      <c r="D58" s="30">
        <v>0</v>
      </c>
      <c r="E58" s="29"/>
      <c r="F58" s="31" t="s">
        <v>11</v>
      </c>
      <c r="G58" s="30">
        <v>155456</v>
      </c>
      <c r="H58" s="29"/>
      <c r="I58" s="31" t="s">
        <v>11</v>
      </c>
      <c r="J58" s="30">
        <v>0</v>
      </c>
      <c r="K58" s="29"/>
      <c r="L58" s="31" t="s">
        <v>11</v>
      </c>
      <c r="M58" s="30">
        <f t="shared" ref="M58:M61" si="7">SUM(D58:J58)</f>
        <v>155456</v>
      </c>
      <c r="N58" s="12"/>
    </row>
    <row r="59" spans="1:14" hidden="1" x14ac:dyDescent="0.25">
      <c r="A59" s="14" t="s">
        <v>18</v>
      </c>
      <c r="B59" s="24"/>
      <c r="C59" s="12"/>
      <c r="D59" s="30">
        <v>0</v>
      </c>
      <c r="E59" s="29"/>
      <c r="F59" s="31"/>
      <c r="G59" s="30">
        <v>650</v>
      </c>
      <c r="H59" s="29"/>
      <c r="I59" s="31"/>
      <c r="J59" s="30">
        <v>0</v>
      </c>
      <c r="K59" s="29"/>
      <c r="L59" s="31"/>
      <c r="M59" s="30">
        <f t="shared" si="7"/>
        <v>650</v>
      </c>
      <c r="N59" s="12"/>
    </row>
    <row r="60" spans="1:14" hidden="1" x14ac:dyDescent="0.25">
      <c r="A60" s="23" t="s">
        <v>19</v>
      </c>
      <c r="B60" s="24"/>
      <c r="C60" s="12"/>
      <c r="D60" s="30">
        <v>0</v>
      </c>
      <c r="E60" s="29"/>
      <c r="F60" s="31"/>
      <c r="G60" s="30">
        <v>11001</v>
      </c>
      <c r="H60" s="29"/>
      <c r="I60" s="31"/>
      <c r="J60" s="30">
        <v>0</v>
      </c>
      <c r="K60" s="29"/>
      <c r="L60" s="31"/>
      <c r="M60" s="30">
        <f t="shared" si="7"/>
        <v>11001</v>
      </c>
      <c r="N60" s="12"/>
    </row>
    <row r="61" spans="1:14" hidden="1" x14ac:dyDescent="0.25">
      <c r="A61" s="14" t="s">
        <v>20</v>
      </c>
      <c r="B61" s="24"/>
      <c r="C61" s="12"/>
      <c r="D61" s="30">
        <v>0</v>
      </c>
      <c r="E61" s="29"/>
      <c r="F61" s="31"/>
      <c r="G61" s="30">
        <v>4500</v>
      </c>
      <c r="H61" s="29"/>
      <c r="I61" s="31"/>
      <c r="J61" s="30">
        <v>0</v>
      </c>
      <c r="K61" s="29"/>
      <c r="L61" s="31"/>
      <c r="M61" s="30">
        <f t="shared" si="7"/>
        <v>4500</v>
      </c>
      <c r="N61" s="12"/>
    </row>
    <row r="62" spans="1:14" x14ac:dyDescent="0.25">
      <c r="A62" s="38" t="str">
        <f>A57&amp;" - "</f>
        <v xml:space="preserve">33 - Health Services - </v>
      </c>
      <c r="B62" s="39"/>
      <c r="C62" s="38"/>
      <c r="D62" s="40">
        <f>SUBTOTAL(9,D58:D61)</f>
        <v>0</v>
      </c>
      <c r="E62" s="40"/>
      <c r="F62" s="41"/>
      <c r="G62" s="40">
        <f>SUBTOTAL(9,G58:G61)</f>
        <v>171607</v>
      </c>
      <c r="H62" s="40"/>
      <c r="I62" s="41"/>
      <c r="J62" s="40">
        <f>SUBTOTAL(9,J58:J61)</f>
        <v>0</v>
      </c>
      <c r="K62" s="40"/>
      <c r="L62" s="41"/>
      <c r="M62" s="40">
        <f>SUBTOTAL(9,M58:M61)</f>
        <v>171607</v>
      </c>
      <c r="N62" s="12"/>
    </row>
    <row r="63" spans="1:14" hidden="1" x14ac:dyDescent="0.25">
      <c r="A63" s="1"/>
      <c r="B63" s="24"/>
      <c r="C63" s="12"/>
      <c r="D63" s="30"/>
      <c r="E63" s="29"/>
      <c r="F63" s="31"/>
      <c r="G63" s="30"/>
      <c r="H63" s="29"/>
      <c r="I63" s="31"/>
      <c r="J63" s="30"/>
      <c r="K63" s="29"/>
      <c r="L63" s="31"/>
      <c r="M63" s="30"/>
      <c r="N63" s="12"/>
    </row>
    <row r="64" spans="1:14" hidden="1" x14ac:dyDescent="0.25">
      <c r="A64" s="12" t="s">
        <v>28</v>
      </c>
      <c r="B64" s="24"/>
      <c r="C64" s="12"/>
      <c r="D64" s="30"/>
      <c r="E64" s="29"/>
      <c r="F64" s="31"/>
      <c r="G64" s="30"/>
      <c r="H64" s="29"/>
      <c r="I64" s="31"/>
      <c r="J64" s="30"/>
      <c r="K64" s="29"/>
      <c r="L64" s="31"/>
      <c r="M64" s="30"/>
      <c r="N64" s="12"/>
    </row>
    <row r="65" spans="1:14" hidden="1" x14ac:dyDescent="0.25">
      <c r="A65" s="23" t="s">
        <v>17</v>
      </c>
      <c r="B65" s="24"/>
      <c r="C65" s="12" t="s">
        <v>11</v>
      </c>
      <c r="D65" s="30">
        <v>0</v>
      </c>
      <c r="E65" s="29"/>
      <c r="F65" s="31" t="s">
        <v>11</v>
      </c>
      <c r="G65" s="30">
        <v>180508</v>
      </c>
      <c r="H65" s="29"/>
      <c r="I65" s="31" t="s">
        <v>11</v>
      </c>
      <c r="J65" s="30">
        <v>0</v>
      </c>
      <c r="K65" s="29"/>
      <c r="L65" s="31"/>
      <c r="M65" s="30">
        <f t="shared" ref="M65:M68" si="8">SUM(D65:J65)</f>
        <v>180508</v>
      </c>
      <c r="N65" s="12"/>
    </row>
    <row r="66" spans="1:14" hidden="1" x14ac:dyDescent="0.25">
      <c r="A66" s="14" t="s">
        <v>18</v>
      </c>
      <c r="B66" s="24"/>
      <c r="C66" s="12"/>
      <c r="D66" s="30">
        <v>0</v>
      </c>
      <c r="E66" s="29"/>
      <c r="F66" s="31"/>
      <c r="G66" s="30">
        <v>25800</v>
      </c>
      <c r="H66" s="29"/>
      <c r="I66" s="31"/>
      <c r="J66" s="30">
        <v>0</v>
      </c>
      <c r="K66" s="29"/>
      <c r="L66" s="31"/>
      <c r="M66" s="30">
        <f t="shared" si="8"/>
        <v>25800</v>
      </c>
      <c r="N66" s="12"/>
    </row>
    <row r="67" spans="1:14" hidden="1" x14ac:dyDescent="0.25">
      <c r="A67" s="23" t="s">
        <v>19</v>
      </c>
      <c r="B67" s="24"/>
      <c r="C67" s="12"/>
      <c r="D67" s="30">
        <v>0</v>
      </c>
      <c r="E67" s="29"/>
      <c r="F67" s="31"/>
      <c r="G67" s="30">
        <v>67200</v>
      </c>
      <c r="H67" s="29"/>
      <c r="I67" s="31"/>
      <c r="J67" s="30">
        <v>0</v>
      </c>
      <c r="K67" s="29"/>
      <c r="L67" s="31"/>
      <c r="M67" s="30">
        <f t="shared" si="8"/>
        <v>67200</v>
      </c>
      <c r="N67" s="12"/>
    </row>
    <row r="68" spans="1:14" hidden="1" x14ac:dyDescent="0.25">
      <c r="A68" s="14" t="s">
        <v>20</v>
      </c>
      <c r="B68" s="24"/>
      <c r="C68" s="12"/>
      <c r="D68" s="30">
        <v>0</v>
      </c>
      <c r="E68" s="29"/>
      <c r="F68" s="31"/>
      <c r="G68" s="30">
        <v>-2000</v>
      </c>
      <c r="H68" s="29"/>
      <c r="I68" s="31"/>
      <c r="J68" s="30">
        <v>0</v>
      </c>
      <c r="K68" s="29"/>
      <c r="L68" s="31"/>
      <c r="M68" s="30">
        <f t="shared" si="8"/>
        <v>-2000</v>
      </c>
      <c r="N68" s="12"/>
    </row>
    <row r="69" spans="1:14" x14ac:dyDescent="0.25">
      <c r="A69" s="12" t="str">
        <f>A64&amp;" - "</f>
        <v xml:space="preserve">34 - Student (Pupil) Transportation - </v>
      </c>
      <c r="B69" s="25"/>
      <c r="C69" s="12"/>
      <c r="D69" s="30">
        <f>SUBTOTAL(9,D65:D68)</f>
        <v>0</v>
      </c>
      <c r="E69" s="29"/>
      <c r="F69" s="31"/>
      <c r="G69" s="30">
        <f>SUBTOTAL(9,G65:G68)</f>
        <v>271508</v>
      </c>
      <c r="H69" s="29"/>
      <c r="I69" s="31"/>
      <c r="J69" s="30">
        <f>SUBTOTAL(9,J65:J68)</f>
        <v>0</v>
      </c>
      <c r="K69" s="29"/>
      <c r="L69" s="31"/>
      <c r="M69" s="30">
        <f>SUBTOTAL(9,M65:M68)</f>
        <v>271508</v>
      </c>
      <c r="N69" s="12"/>
    </row>
    <row r="70" spans="1:14" hidden="1" x14ac:dyDescent="0.25">
      <c r="A70" s="1"/>
      <c r="B70" s="24"/>
      <c r="C70" s="12"/>
      <c r="D70" s="30"/>
      <c r="E70" s="29"/>
      <c r="F70" s="31"/>
      <c r="G70" s="30"/>
      <c r="H70" s="29"/>
      <c r="I70" s="31"/>
      <c r="J70" s="30"/>
      <c r="K70" s="29"/>
      <c r="L70" s="31"/>
      <c r="M70" s="30"/>
      <c r="N70" s="12"/>
    </row>
    <row r="71" spans="1:14" hidden="1" x14ac:dyDescent="0.25">
      <c r="A71" s="12" t="s">
        <v>29</v>
      </c>
      <c r="B71" s="24"/>
      <c r="C71" s="12"/>
      <c r="D71" s="30"/>
      <c r="E71" s="29"/>
      <c r="F71" s="31"/>
      <c r="G71" s="30"/>
      <c r="H71" s="29"/>
      <c r="I71" s="31"/>
      <c r="J71" s="30"/>
      <c r="K71" s="29"/>
      <c r="L71" s="31"/>
      <c r="M71" s="30"/>
      <c r="N71" s="12"/>
    </row>
    <row r="72" spans="1:14" hidden="1" x14ac:dyDescent="0.25">
      <c r="A72" s="23" t="s">
        <v>17</v>
      </c>
      <c r="B72" s="24"/>
      <c r="C72" s="12" t="s">
        <v>11</v>
      </c>
      <c r="D72" s="30">
        <v>354796</v>
      </c>
      <c r="E72" s="29"/>
      <c r="F72" s="31" t="s">
        <v>11</v>
      </c>
      <c r="G72" s="30">
        <v>0</v>
      </c>
      <c r="H72" s="29"/>
      <c r="I72" s="31" t="s">
        <v>11</v>
      </c>
      <c r="J72" s="30">
        <v>0</v>
      </c>
      <c r="K72" s="29"/>
      <c r="L72" s="31"/>
      <c r="M72" s="30">
        <f t="shared" ref="M72:M76" si="9">SUM(D72:J72)</f>
        <v>354796</v>
      </c>
      <c r="N72" s="12"/>
    </row>
    <row r="73" spans="1:14" hidden="1" x14ac:dyDescent="0.25">
      <c r="A73" s="14" t="s">
        <v>18</v>
      </c>
      <c r="B73" s="24"/>
      <c r="C73" s="12"/>
      <c r="D73" s="30">
        <v>18000</v>
      </c>
      <c r="E73" s="29"/>
      <c r="F73" s="31"/>
      <c r="G73" s="30">
        <v>0</v>
      </c>
      <c r="H73" s="29"/>
      <c r="I73" s="31"/>
      <c r="J73" s="30">
        <v>0</v>
      </c>
      <c r="K73" s="29"/>
      <c r="L73" s="31"/>
      <c r="M73" s="30">
        <f t="shared" si="9"/>
        <v>18000</v>
      </c>
      <c r="N73" s="12"/>
    </row>
    <row r="74" spans="1:14" hidden="1" x14ac:dyDescent="0.25">
      <c r="A74" s="14" t="s">
        <v>19</v>
      </c>
      <c r="B74" s="24"/>
      <c r="C74" s="12"/>
      <c r="D74" s="30">
        <v>484204</v>
      </c>
      <c r="E74" s="29"/>
      <c r="F74" s="31"/>
      <c r="G74" s="30">
        <v>0</v>
      </c>
      <c r="H74" s="29"/>
      <c r="I74" s="31"/>
      <c r="J74" s="30">
        <v>0</v>
      </c>
      <c r="K74" s="29"/>
      <c r="L74" s="31"/>
      <c r="M74" s="30">
        <f t="shared" si="9"/>
        <v>484204</v>
      </c>
      <c r="N74" s="12"/>
    </row>
    <row r="75" spans="1:14" hidden="1" x14ac:dyDescent="0.25">
      <c r="A75" s="23" t="s">
        <v>20</v>
      </c>
      <c r="B75" s="24"/>
      <c r="C75" s="12"/>
      <c r="D75" s="30">
        <v>3500</v>
      </c>
      <c r="E75" s="29"/>
      <c r="F75" s="31"/>
      <c r="G75" s="30">
        <v>0</v>
      </c>
      <c r="H75" s="29"/>
      <c r="I75" s="31"/>
      <c r="J75" s="30">
        <v>0</v>
      </c>
      <c r="K75" s="29"/>
      <c r="L75" s="31"/>
      <c r="M75" s="30">
        <f t="shared" si="9"/>
        <v>3500</v>
      </c>
      <c r="N75" s="12"/>
    </row>
    <row r="76" spans="1:14" hidden="1" x14ac:dyDescent="0.25">
      <c r="A76" s="14" t="s">
        <v>30</v>
      </c>
      <c r="B76" s="24"/>
      <c r="C76" s="12"/>
      <c r="D76" s="30">
        <v>0</v>
      </c>
      <c r="E76" s="29"/>
      <c r="F76" s="31"/>
      <c r="G76" s="30">
        <v>0</v>
      </c>
      <c r="H76" s="29"/>
      <c r="I76" s="31"/>
      <c r="J76" s="30">
        <v>0</v>
      </c>
      <c r="K76" s="29"/>
      <c r="L76" s="31"/>
      <c r="M76" s="30">
        <f t="shared" si="9"/>
        <v>0</v>
      </c>
      <c r="N76" s="12"/>
    </row>
    <row r="77" spans="1:14" x14ac:dyDescent="0.25">
      <c r="A77" s="38" t="str">
        <f>A71&amp;" - "</f>
        <v xml:space="preserve">35 - Food Services - </v>
      </c>
      <c r="B77" s="39"/>
      <c r="C77" s="38"/>
      <c r="D77" s="40">
        <f>SUBTOTAL(9,D72:D76)</f>
        <v>860500</v>
      </c>
      <c r="E77" s="40"/>
      <c r="F77" s="41"/>
      <c r="G77" s="40">
        <f>SUBTOTAL(9,G72:G76)</f>
        <v>0</v>
      </c>
      <c r="H77" s="40"/>
      <c r="I77" s="41"/>
      <c r="J77" s="40">
        <f>SUBTOTAL(9,J72:J76)</f>
        <v>0</v>
      </c>
      <c r="K77" s="40"/>
      <c r="L77" s="41"/>
      <c r="M77" s="40">
        <f>SUBTOTAL(9,M72:M76)</f>
        <v>860500</v>
      </c>
      <c r="N77" s="12"/>
    </row>
    <row r="78" spans="1:14" hidden="1" x14ac:dyDescent="0.25">
      <c r="A78" s="1"/>
      <c r="B78" s="24"/>
      <c r="C78" s="1"/>
      <c r="D78" s="30"/>
      <c r="E78" s="29"/>
      <c r="F78" s="31"/>
      <c r="G78" s="30"/>
      <c r="H78" s="29"/>
      <c r="I78" s="31"/>
      <c r="J78" s="30"/>
      <c r="K78" s="29"/>
      <c r="L78" s="31"/>
      <c r="M78" s="30"/>
    </row>
    <row r="79" spans="1:14" hidden="1" x14ac:dyDescent="0.25">
      <c r="A79" s="12" t="s">
        <v>31</v>
      </c>
      <c r="B79" s="24"/>
      <c r="C79" s="1"/>
      <c r="D79" s="30"/>
      <c r="E79" s="29"/>
      <c r="F79" s="31"/>
      <c r="G79" s="30"/>
      <c r="H79" s="29"/>
      <c r="I79" s="31"/>
      <c r="J79" s="30"/>
      <c r="K79" s="29"/>
      <c r="L79" s="31"/>
      <c r="M79" s="30"/>
    </row>
    <row r="80" spans="1:14" hidden="1" x14ac:dyDescent="0.25">
      <c r="A80" s="23" t="s">
        <v>17</v>
      </c>
      <c r="B80" s="24"/>
      <c r="C80" s="21" t="s">
        <v>11</v>
      </c>
      <c r="D80" s="30">
        <v>0</v>
      </c>
      <c r="E80" s="29"/>
      <c r="F80" s="31" t="s">
        <v>11</v>
      </c>
      <c r="G80" s="30">
        <v>250460</v>
      </c>
      <c r="H80" s="29"/>
      <c r="I80" s="31" t="s">
        <v>11</v>
      </c>
      <c r="J80" s="30">
        <v>0</v>
      </c>
      <c r="K80" s="29"/>
      <c r="L80" s="31"/>
      <c r="M80" s="30">
        <f t="shared" ref="M80:M83" si="10">SUM(D80:J80)</f>
        <v>250460</v>
      </c>
    </row>
    <row r="81" spans="1:13" hidden="1" x14ac:dyDescent="0.25">
      <c r="A81" s="14" t="s">
        <v>18</v>
      </c>
      <c r="B81" s="24"/>
      <c r="C81" s="1"/>
      <c r="D81" s="30">
        <v>0</v>
      </c>
      <c r="E81" s="29"/>
      <c r="F81" s="31"/>
      <c r="G81" s="30">
        <v>40500</v>
      </c>
      <c r="H81" s="29"/>
      <c r="I81" s="31"/>
      <c r="J81" s="30">
        <v>0</v>
      </c>
      <c r="K81" s="29"/>
      <c r="L81" s="31"/>
      <c r="M81" s="30">
        <f t="shared" si="10"/>
        <v>40500</v>
      </c>
    </row>
    <row r="82" spans="1:13" hidden="1" x14ac:dyDescent="0.25">
      <c r="A82" s="23" t="s">
        <v>19</v>
      </c>
      <c r="B82" s="24"/>
      <c r="C82" s="21"/>
      <c r="D82" s="30">
        <v>0</v>
      </c>
      <c r="E82" s="29"/>
      <c r="F82" s="31"/>
      <c r="G82" s="30">
        <v>50500</v>
      </c>
      <c r="H82" s="29"/>
      <c r="I82" s="31"/>
      <c r="J82" s="30">
        <v>0</v>
      </c>
      <c r="K82" s="29"/>
      <c r="L82" s="31"/>
      <c r="M82" s="30">
        <f t="shared" si="10"/>
        <v>50500</v>
      </c>
    </row>
    <row r="83" spans="1:13" hidden="1" x14ac:dyDescent="0.25">
      <c r="A83" s="14" t="s">
        <v>20</v>
      </c>
      <c r="B83" s="24"/>
      <c r="C83" s="1"/>
      <c r="D83" s="30">
        <v>0</v>
      </c>
      <c r="E83" s="29"/>
      <c r="F83" s="31"/>
      <c r="G83" s="30">
        <v>86863</v>
      </c>
      <c r="H83" s="29"/>
      <c r="I83" s="31"/>
      <c r="J83" s="30">
        <v>0</v>
      </c>
      <c r="K83" s="29"/>
      <c r="L83" s="31"/>
      <c r="M83" s="30">
        <f t="shared" si="10"/>
        <v>86863</v>
      </c>
    </row>
    <row r="84" spans="1:13" x14ac:dyDescent="0.25">
      <c r="A84" s="12" t="str">
        <f>A79&amp;" - "</f>
        <v xml:space="preserve">36 - Extracurricular Activities - </v>
      </c>
      <c r="B84" s="25"/>
      <c r="C84" s="12"/>
      <c r="D84" s="30">
        <f>SUBTOTAL(9,D80:D83)</f>
        <v>0</v>
      </c>
      <c r="E84" s="29"/>
      <c r="F84" s="31"/>
      <c r="G84" s="30">
        <f>SUBTOTAL(9,G80:G83)</f>
        <v>428323</v>
      </c>
      <c r="H84" s="29"/>
      <c r="I84" s="31"/>
      <c r="J84" s="30">
        <f>SUBTOTAL(9,J80:J83)</f>
        <v>0</v>
      </c>
      <c r="K84" s="29"/>
      <c r="L84" s="31"/>
      <c r="M84" s="30">
        <f>SUBTOTAL(9,M80:M83)</f>
        <v>428323</v>
      </c>
    </row>
    <row r="85" spans="1:13" hidden="1" x14ac:dyDescent="0.25">
      <c r="A85" s="1"/>
      <c r="B85" s="24"/>
      <c r="C85" s="1"/>
      <c r="D85" s="30"/>
      <c r="E85" s="29"/>
      <c r="F85" s="31"/>
      <c r="G85" s="30"/>
      <c r="H85" s="29"/>
      <c r="I85" s="31"/>
      <c r="J85" s="30"/>
      <c r="K85" s="29"/>
      <c r="L85" s="31"/>
      <c r="M85" s="30"/>
    </row>
    <row r="86" spans="1:13" hidden="1" x14ac:dyDescent="0.25">
      <c r="A86" s="12" t="s">
        <v>32</v>
      </c>
      <c r="B86" s="24"/>
      <c r="C86" s="1"/>
      <c r="D86" s="30"/>
      <c r="E86" s="29"/>
      <c r="F86" s="31"/>
      <c r="G86" s="30"/>
      <c r="H86" s="29"/>
      <c r="I86" s="31"/>
      <c r="J86" s="30"/>
      <c r="K86" s="29"/>
      <c r="L86" s="31"/>
      <c r="M86" s="30"/>
    </row>
    <row r="87" spans="1:13" hidden="1" x14ac:dyDescent="0.25">
      <c r="A87" s="23" t="s">
        <v>17</v>
      </c>
      <c r="B87" s="24"/>
      <c r="C87" s="21" t="s">
        <v>11</v>
      </c>
      <c r="D87" s="30">
        <v>0</v>
      </c>
      <c r="E87" s="29"/>
      <c r="F87" s="31" t="s">
        <v>11</v>
      </c>
      <c r="G87" s="30">
        <v>671572</v>
      </c>
      <c r="H87" s="29"/>
      <c r="I87" s="31" t="s">
        <v>11</v>
      </c>
      <c r="J87" s="30">
        <v>0</v>
      </c>
      <c r="K87" s="29"/>
      <c r="L87" s="31"/>
      <c r="M87" s="30">
        <f t="shared" ref="M87:M90" si="11">SUM(D87:J87)</f>
        <v>671572</v>
      </c>
    </row>
    <row r="88" spans="1:13" hidden="1" x14ac:dyDescent="0.25">
      <c r="A88" s="14" t="s">
        <v>18</v>
      </c>
      <c r="B88" s="24"/>
      <c r="C88" s="1"/>
      <c r="D88" s="30">
        <v>0</v>
      </c>
      <c r="E88" s="29"/>
      <c r="F88" s="31"/>
      <c r="G88" s="30">
        <v>110660</v>
      </c>
      <c r="H88" s="29"/>
      <c r="I88" s="31"/>
      <c r="J88" s="30">
        <v>0</v>
      </c>
      <c r="K88" s="29"/>
      <c r="L88" s="31"/>
      <c r="M88" s="30">
        <f t="shared" si="11"/>
        <v>110660</v>
      </c>
    </row>
    <row r="89" spans="1:13" hidden="1" x14ac:dyDescent="0.25">
      <c r="A89" s="23" t="s">
        <v>19</v>
      </c>
      <c r="B89" s="24"/>
      <c r="C89" s="21"/>
      <c r="D89" s="30">
        <v>0</v>
      </c>
      <c r="E89" s="29"/>
      <c r="F89" s="31"/>
      <c r="G89" s="30">
        <v>35269</v>
      </c>
      <c r="H89" s="29"/>
      <c r="I89" s="31"/>
      <c r="J89" s="30">
        <v>0</v>
      </c>
      <c r="K89" s="29"/>
      <c r="L89" s="31"/>
      <c r="M89" s="30">
        <f t="shared" si="11"/>
        <v>35269</v>
      </c>
    </row>
    <row r="90" spans="1:13" hidden="1" x14ac:dyDescent="0.25">
      <c r="A90" s="14" t="s">
        <v>20</v>
      </c>
      <c r="B90" s="24"/>
      <c r="C90" s="1"/>
      <c r="D90" s="30">
        <v>0</v>
      </c>
      <c r="E90" s="29"/>
      <c r="F90" s="31"/>
      <c r="G90" s="30">
        <v>98786</v>
      </c>
      <c r="H90" s="29"/>
      <c r="I90" s="31"/>
      <c r="J90" s="30">
        <v>0</v>
      </c>
      <c r="K90" s="29"/>
      <c r="L90" s="31"/>
      <c r="M90" s="30">
        <f t="shared" si="11"/>
        <v>98786</v>
      </c>
    </row>
    <row r="91" spans="1:13" x14ac:dyDescent="0.25">
      <c r="A91" s="38" t="str">
        <f>A86&amp;" - "</f>
        <v xml:space="preserve">41 - General Administration - </v>
      </c>
      <c r="B91" s="39"/>
      <c r="C91" s="38"/>
      <c r="D91" s="40">
        <f>SUBTOTAL(9,D87:D90)</f>
        <v>0</v>
      </c>
      <c r="E91" s="40"/>
      <c r="F91" s="41"/>
      <c r="G91" s="40">
        <f>SUBTOTAL(9,G87:G90)</f>
        <v>916287</v>
      </c>
      <c r="H91" s="40"/>
      <c r="I91" s="41"/>
      <c r="J91" s="40">
        <f>SUBTOTAL(9,J87:J90)</f>
        <v>0</v>
      </c>
      <c r="K91" s="40"/>
      <c r="L91" s="41"/>
      <c r="M91" s="40">
        <f>SUBTOTAL(9,M87:M90)</f>
        <v>916287</v>
      </c>
    </row>
    <row r="92" spans="1:13" hidden="1" x14ac:dyDescent="0.25">
      <c r="A92" s="1"/>
      <c r="B92" s="24"/>
      <c r="C92" s="1"/>
      <c r="D92" s="30"/>
      <c r="E92" s="29"/>
      <c r="F92" s="31"/>
      <c r="G92" s="30"/>
      <c r="H92" s="29"/>
      <c r="I92" s="31"/>
      <c r="J92" s="30"/>
      <c r="K92" s="29"/>
      <c r="L92" s="31"/>
      <c r="M92" s="30"/>
    </row>
    <row r="93" spans="1:13" hidden="1" x14ac:dyDescent="0.25">
      <c r="A93" s="12" t="s">
        <v>33</v>
      </c>
      <c r="B93" s="24"/>
      <c r="C93" s="1"/>
      <c r="D93" s="30"/>
      <c r="E93" s="29"/>
      <c r="F93" s="31"/>
      <c r="G93" s="30"/>
      <c r="H93" s="29"/>
      <c r="I93" s="31"/>
      <c r="J93" s="30"/>
      <c r="K93" s="29"/>
      <c r="L93" s="31"/>
      <c r="M93" s="30"/>
    </row>
    <row r="94" spans="1:13" hidden="1" x14ac:dyDescent="0.25">
      <c r="A94" s="23" t="s">
        <v>17</v>
      </c>
      <c r="B94" s="24"/>
      <c r="C94" s="21" t="s">
        <v>11</v>
      </c>
      <c r="D94" s="30">
        <v>0</v>
      </c>
      <c r="E94" s="29"/>
      <c r="F94" s="31" t="s">
        <v>11</v>
      </c>
      <c r="G94" s="30">
        <v>750030</v>
      </c>
      <c r="H94" s="29"/>
      <c r="I94" s="31" t="s">
        <v>11</v>
      </c>
      <c r="J94" s="30">
        <v>0</v>
      </c>
      <c r="K94" s="29"/>
      <c r="L94" s="31"/>
      <c r="M94" s="30">
        <f t="shared" ref="M94:M97" si="12">SUM(D94:J94)</f>
        <v>750030</v>
      </c>
    </row>
    <row r="95" spans="1:13" hidden="1" x14ac:dyDescent="0.25">
      <c r="A95" s="14" t="s">
        <v>18</v>
      </c>
      <c r="B95" s="24"/>
      <c r="C95" s="1"/>
      <c r="D95" s="30">
        <v>0</v>
      </c>
      <c r="E95" s="29"/>
      <c r="F95" s="31"/>
      <c r="G95" s="30">
        <v>517130</v>
      </c>
      <c r="H95" s="29"/>
      <c r="I95" s="31"/>
      <c r="J95" s="30">
        <v>0</v>
      </c>
      <c r="K95" s="29"/>
      <c r="L95" s="31"/>
      <c r="M95" s="30">
        <f t="shared" si="12"/>
        <v>517130</v>
      </c>
    </row>
    <row r="96" spans="1:13" hidden="1" x14ac:dyDescent="0.25">
      <c r="A96" s="23" t="s">
        <v>19</v>
      </c>
      <c r="B96" s="24"/>
      <c r="C96" s="21"/>
      <c r="D96" s="30">
        <v>0</v>
      </c>
      <c r="E96" s="29"/>
      <c r="F96" s="31"/>
      <c r="G96" s="30">
        <v>208840</v>
      </c>
      <c r="H96" s="29"/>
      <c r="I96" s="31"/>
      <c r="J96" s="30">
        <v>0</v>
      </c>
      <c r="K96" s="29"/>
      <c r="L96" s="31"/>
      <c r="M96" s="30">
        <f t="shared" si="12"/>
        <v>208840</v>
      </c>
    </row>
    <row r="97" spans="1:13" hidden="1" x14ac:dyDescent="0.25">
      <c r="A97" s="14" t="s">
        <v>20</v>
      </c>
      <c r="B97" s="24"/>
      <c r="C97" s="1"/>
      <c r="D97" s="30">
        <v>0</v>
      </c>
      <c r="E97" s="29"/>
      <c r="F97" s="31"/>
      <c r="G97" s="30">
        <v>209546</v>
      </c>
      <c r="H97" s="29"/>
      <c r="I97" s="31"/>
      <c r="J97" s="30">
        <v>0</v>
      </c>
      <c r="K97" s="29"/>
      <c r="L97" s="31"/>
      <c r="M97" s="30">
        <f t="shared" si="12"/>
        <v>209546</v>
      </c>
    </row>
    <row r="98" spans="1:13" x14ac:dyDescent="0.25">
      <c r="A98" s="12" t="str">
        <f>A93&amp;" - "</f>
        <v xml:space="preserve">51 - Facilities Maintenance &amp; Operations - </v>
      </c>
      <c r="B98" s="25"/>
      <c r="C98" s="12"/>
      <c r="D98" s="30">
        <f>SUBTOTAL(9,D94:D97)</f>
        <v>0</v>
      </c>
      <c r="E98" s="29"/>
      <c r="F98" s="31"/>
      <c r="G98" s="30">
        <f>SUBTOTAL(9,G94:G97)</f>
        <v>1685546</v>
      </c>
      <c r="H98" s="29"/>
      <c r="I98" s="31"/>
      <c r="J98" s="30">
        <f>SUBTOTAL(9,J94:J97)</f>
        <v>0</v>
      </c>
      <c r="K98" s="29"/>
      <c r="L98" s="31"/>
      <c r="M98" s="30">
        <f>SUBTOTAL(9,M94:M97)</f>
        <v>1685546</v>
      </c>
    </row>
    <row r="99" spans="1:13" hidden="1" x14ac:dyDescent="0.25">
      <c r="A99" s="1"/>
      <c r="B99" s="24"/>
      <c r="C99" s="1"/>
      <c r="D99" s="30"/>
      <c r="E99" s="29"/>
      <c r="F99" s="31"/>
      <c r="G99" s="30"/>
      <c r="H99" s="29"/>
      <c r="I99" s="31"/>
      <c r="J99" s="30"/>
      <c r="K99" s="29"/>
      <c r="L99" s="31"/>
      <c r="M99" s="30"/>
    </row>
    <row r="100" spans="1:13" hidden="1" x14ac:dyDescent="0.25">
      <c r="A100" s="12" t="s">
        <v>34</v>
      </c>
      <c r="B100" s="24"/>
      <c r="C100" s="1"/>
      <c r="D100" s="30"/>
      <c r="E100" s="29"/>
      <c r="F100" s="31"/>
      <c r="G100" s="30"/>
      <c r="H100" s="29"/>
      <c r="I100" s="31"/>
      <c r="J100" s="30"/>
      <c r="K100" s="29"/>
      <c r="L100" s="31"/>
      <c r="M100" s="30"/>
    </row>
    <row r="101" spans="1:13" hidden="1" x14ac:dyDescent="0.25">
      <c r="A101" s="23" t="s">
        <v>17</v>
      </c>
      <c r="B101" s="24"/>
      <c r="C101" s="21" t="s">
        <v>11</v>
      </c>
      <c r="D101" s="30">
        <v>0</v>
      </c>
      <c r="E101" s="29"/>
      <c r="F101" s="31" t="s">
        <v>11</v>
      </c>
      <c r="G101" s="30">
        <v>204464</v>
      </c>
      <c r="H101" s="29"/>
      <c r="I101" s="31" t="s">
        <v>11</v>
      </c>
      <c r="J101" s="30">
        <v>0</v>
      </c>
      <c r="K101" s="29"/>
      <c r="L101" s="31"/>
      <c r="M101" s="30">
        <f t="shared" ref="M101:M104" si="13">SUM(D101:J101)</f>
        <v>204464</v>
      </c>
    </row>
    <row r="102" spans="1:13" hidden="1" x14ac:dyDescent="0.25">
      <c r="A102" s="14" t="s">
        <v>18</v>
      </c>
      <c r="B102" s="24"/>
      <c r="C102" s="1"/>
      <c r="D102" s="30">
        <v>0</v>
      </c>
      <c r="E102" s="29"/>
      <c r="F102" s="31"/>
      <c r="G102" s="30">
        <v>43000</v>
      </c>
      <c r="H102" s="29"/>
      <c r="I102" s="31"/>
      <c r="J102" s="30">
        <v>0</v>
      </c>
      <c r="K102" s="29"/>
      <c r="L102" s="31"/>
      <c r="M102" s="30">
        <f t="shared" si="13"/>
        <v>43000</v>
      </c>
    </row>
    <row r="103" spans="1:13" hidden="1" x14ac:dyDescent="0.25">
      <c r="A103" s="23" t="s">
        <v>19</v>
      </c>
      <c r="B103" s="24"/>
      <c r="C103" s="21"/>
      <c r="D103" s="30">
        <v>0</v>
      </c>
      <c r="E103" s="29"/>
      <c r="F103" s="31"/>
      <c r="G103" s="30">
        <v>24200</v>
      </c>
      <c r="H103" s="29"/>
      <c r="I103" s="31"/>
      <c r="J103" s="30">
        <v>0</v>
      </c>
      <c r="K103" s="29"/>
      <c r="L103" s="31"/>
      <c r="M103" s="30">
        <f t="shared" si="13"/>
        <v>24200</v>
      </c>
    </row>
    <row r="104" spans="1:13" hidden="1" x14ac:dyDescent="0.25">
      <c r="A104" s="14" t="s">
        <v>20</v>
      </c>
      <c r="B104" s="24"/>
      <c r="C104" s="1"/>
      <c r="D104" s="30">
        <v>0</v>
      </c>
      <c r="E104" s="29"/>
      <c r="F104" s="31"/>
      <c r="G104" s="30">
        <v>1500</v>
      </c>
      <c r="H104" s="29"/>
      <c r="I104" s="31"/>
      <c r="J104" s="30">
        <v>0</v>
      </c>
      <c r="K104" s="29"/>
      <c r="L104" s="31"/>
      <c r="M104" s="30">
        <f t="shared" si="13"/>
        <v>1500</v>
      </c>
    </row>
    <row r="105" spans="1:13" x14ac:dyDescent="0.25">
      <c r="A105" s="38" t="str">
        <f>A100&amp;" - "</f>
        <v xml:space="preserve">52 - Security &amp; Monitoring Services - </v>
      </c>
      <c r="B105" s="39"/>
      <c r="C105" s="38"/>
      <c r="D105" s="40">
        <f>SUBTOTAL(9,D101:D104)</f>
        <v>0</v>
      </c>
      <c r="E105" s="40"/>
      <c r="F105" s="41"/>
      <c r="G105" s="40">
        <f>SUBTOTAL(9,G101:G104)</f>
        <v>273164</v>
      </c>
      <c r="H105" s="40"/>
      <c r="I105" s="41"/>
      <c r="J105" s="40">
        <f>SUBTOTAL(9,J101:J104)</f>
        <v>0</v>
      </c>
      <c r="K105" s="40"/>
      <c r="L105" s="41"/>
      <c r="M105" s="40">
        <f>SUBTOTAL(9,M101:M104)</f>
        <v>273164</v>
      </c>
    </row>
    <row r="106" spans="1:13" hidden="1" x14ac:dyDescent="0.25">
      <c r="A106" s="1"/>
      <c r="B106" s="24"/>
      <c r="C106" s="1"/>
      <c r="D106" s="30"/>
      <c r="E106" s="29"/>
      <c r="F106" s="31"/>
      <c r="G106" s="30"/>
      <c r="H106" s="29"/>
      <c r="I106" s="31"/>
      <c r="J106" s="30"/>
      <c r="K106" s="29"/>
      <c r="L106" s="31"/>
      <c r="M106" s="30"/>
    </row>
    <row r="107" spans="1:13" hidden="1" x14ac:dyDescent="0.25">
      <c r="A107" s="12" t="s">
        <v>35</v>
      </c>
      <c r="B107" s="24"/>
      <c r="C107" s="1"/>
      <c r="D107" s="30"/>
      <c r="E107" s="29"/>
      <c r="F107" s="31"/>
      <c r="G107" s="30"/>
      <c r="H107" s="29"/>
      <c r="I107" s="31"/>
      <c r="J107" s="30"/>
      <c r="K107" s="29"/>
      <c r="L107" s="31"/>
      <c r="M107" s="30"/>
    </row>
    <row r="108" spans="1:13" hidden="1" x14ac:dyDescent="0.25">
      <c r="A108" s="23" t="s">
        <v>17</v>
      </c>
      <c r="B108" s="24"/>
      <c r="C108" s="21" t="s">
        <v>11</v>
      </c>
      <c r="D108" s="30">
        <v>0</v>
      </c>
      <c r="E108" s="29"/>
      <c r="F108" s="31" t="s">
        <v>11</v>
      </c>
      <c r="G108" s="30">
        <v>262770</v>
      </c>
      <c r="H108" s="29"/>
      <c r="I108" s="31" t="s">
        <v>11</v>
      </c>
      <c r="J108" s="30">
        <v>0</v>
      </c>
      <c r="K108" s="29"/>
      <c r="L108" s="31"/>
      <c r="M108" s="30">
        <f t="shared" ref="M108:M111" si="14">SUM(D108:J108)</f>
        <v>262770</v>
      </c>
    </row>
    <row r="109" spans="1:13" hidden="1" x14ac:dyDescent="0.25">
      <c r="A109" s="14" t="s">
        <v>18</v>
      </c>
      <c r="B109" s="24"/>
      <c r="C109" s="1"/>
      <c r="D109" s="30">
        <v>0</v>
      </c>
      <c r="E109" s="29"/>
      <c r="F109" s="31"/>
      <c r="G109" s="30">
        <v>103100</v>
      </c>
      <c r="H109" s="29"/>
      <c r="I109" s="31"/>
      <c r="J109" s="30">
        <v>0</v>
      </c>
      <c r="K109" s="29"/>
      <c r="L109" s="31"/>
      <c r="M109" s="30">
        <f t="shared" si="14"/>
        <v>103100</v>
      </c>
    </row>
    <row r="110" spans="1:13" hidden="1" x14ac:dyDescent="0.25">
      <c r="A110" s="23" t="s">
        <v>19</v>
      </c>
      <c r="B110" s="24"/>
      <c r="C110" s="21"/>
      <c r="D110" s="30">
        <v>0</v>
      </c>
      <c r="E110" s="29"/>
      <c r="F110" s="31"/>
      <c r="G110" s="30">
        <v>124800</v>
      </c>
      <c r="H110" s="29"/>
      <c r="I110" s="31"/>
      <c r="J110" s="30">
        <v>0</v>
      </c>
      <c r="K110" s="29"/>
      <c r="L110" s="31"/>
      <c r="M110" s="30">
        <f t="shared" si="14"/>
        <v>124800</v>
      </c>
    </row>
    <row r="111" spans="1:13" hidden="1" x14ac:dyDescent="0.25">
      <c r="A111" s="14" t="s">
        <v>20</v>
      </c>
      <c r="B111" s="24"/>
      <c r="C111" s="1"/>
      <c r="D111" s="30">
        <v>0</v>
      </c>
      <c r="E111" s="29"/>
      <c r="F111" s="31"/>
      <c r="G111" s="30">
        <v>13500</v>
      </c>
      <c r="H111" s="29"/>
      <c r="I111" s="31"/>
      <c r="J111" s="30">
        <v>0</v>
      </c>
      <c r="K111" s="29"/>
      <c r="L111" s="31"/>
      <c r="M111" s="30">
        <f t="shared" si="14"/>
        <v>13500</v>
      </c>
    </row>
    <row r="112" spans="1:13" x14ac:dyDescent="0.25">
      <c r="A112" s="12" t="str">
        <f>A107&amp;" - "</f>
        <v xml:space="preserve">53 - Data Processing Services - </v>
      </c>
      <c r="B112" s="25"/>
      <c r="C112" s="12"/>
      <c r="D112" s="30">
        <f>SUBTOTAL(9,D108:D111)</f>
        <v>0</v>
      </c>
      <c r="E112" s="29"/>
      <c r="F112" s="31"/>
      <c r="G112" s="30">
        <f>SUBTOTAL(9,G108:G111)</f>
        <v>504170</v>
      </c>
      <c r="H112" s="29"/>
      <c r="I112" s="31"/>
      <c r="J112" s="30">
        <f>SUBTOTAL(9,J108:J111)</f>
        <v>0</v>
      </c>
      <c r="K112" s="29"/>
      <c r="L112" s="31"/>
      <c r="M112" s="30">
        <f>SUBTOTAL(9,M108:M111)</f>
        <v>504170</v>
      </c>
    </row>
    <row r="113" spans="1:13" hidden="1" x14ac:dyDescent="0.25">
      <c r="A113" s="1"/>
      <c r="B113" s="24"/>
      <c r="C113" s="1"/>
      <c r="D113" s="30"/>
      <c r="E113" s="29"/>
      <c r="F113" s="31"/>
      <c r="G113" s="30"/>
      <c r="H113" s="29"/>
      <c r="I113" s="31"/>
      <c r="J113" s="30"/>
      <c r="K113" s="29"/>
      <c r="L113" s="31"/>
      <c r="M113" s="30"/>
    </row>
    <row r="114" spans="1:13" hidden="1" x14ac:dyDescent="0.25">
      <c r="A114" s="12" t="s">
        <v>36</v>
      </c>
      <c r="B114" s="24"/>
      <c r="C114" s="1"/>
      <c r="D114" s="30"/>
      <c r="E114" s="29"/>
      <c r="F114" s="31"/>
      <c r="G114" s="30"/>
      <c r="H114" s="29"/>
      <c r="I114" s="31"/>
      <c r="J114" s="30"/>
      <c r="K114" s="29"/>
      <c r="L114" s="31"/>
      <c r="M114" s="30"/>
    </row>
    <row r="115" spans="1:13" hidden="1" x14ac:dyDescent="0.25">
      <c r="A115" s="14" t="s">
        <v>17</v>
      </c>
      <c r="B115" s="24"/>
      <c r="C115" s="1"/>
      <c r="D115" s="30">
        <v>0</v>
      </c>
      <c r="E115" s="29"/>
      <c r="F115" s="31"/>
      <c r="G115" s="30">
        <v>5000</v>
      </c>
      <c r="H115" s="29"/>
      <c r="I115" s="31"/>
      <c r="J115" s="30">
        <v>0</v>
      </c>
      <c r="K115" s="29"/>
      <c r="L115" s="31"/>
      <c r="M115" s="30">
        <f>SUM(D115:J115)</f>
        <v>5000</v>
      </c>
    </row>
    <row r="116" spans="1:13" hidden="1" x14ac:dyDescent="0.25">
      <c r="A116" s="23" t="s">
        <v>18</v>
      </c>
      <c r="B116" s="24"/>
      <c r="C116" s="21" t="s">
        <v>11</v>
      </c>
      <c r="D116" s="30">
        <v>0</v>
      </c>
      <c r="E116" s="29"/>
      <c r="F116" s="31" t="s">
        <v>11</v>
      </c>
      <c r="G116" s="30">
        <v>50000</v>
      </c>
      <c r="H116" s="29"/>
      <c r="I116" s="31" t="s">
        <v>11</v>
      </c>
      <c r="J116" s="30">
        <v>0</v>
      </c>
      <c r="K116" s="29"/>
      <c r="L116" s="31"/>
      <c r="M116" s="30">
        <f t="shared" ref="M116:M118" si="15">SUM(D116:J116)</f>
        <v>50000</v>
      </c>
    </row>
    <row r="117" spans="1:13" hidden="1" x14ac:dyDescent="0.25">
      <c r="A117" s="14" t="s">
        <v>19</v>
      </c>
      <c r="B117" s="24"/>
      <c r="C117" s="1"/>
      <c r="D117" s="30">
        <v>0</v>
      </c>
      <c r="E117" s="29"/>
      <c r="F117" s="31"/>
      <c r="G117" s="30">
        <v>1000</v>
      </c>
      <c r="H117" s="29"/>
      <c r="I117" s="31"/>
      <c r="J117" s="30">
        <v>0</v>
      </c>
      <c r="K117" s="29"/>
      <c r="L117" s="31"/>
      <c r="M117" s="30">
        <f t="shared" si="15"/>
        <v>1000</v>
      </c>
    </row>
    <row r="118" spans="1:13" hidden="1" x14ac:dyDescent="0.25">
      <c r="A118" s="23" t="s">
        <v>20</v>
      </c>
      <c r="B118" s="24"/>
      <c r="C118" s="21"/>
      <c r="D118" s="30">
        <v>0</v>
      </c>
      <c r="E118" s="29"/>
      <c r="F118" s="31"/>
      <c r="G118" s="30">
        <v>6000</v>
      </c>
      <c r="H118" s="29"/>
      <c r="I118" s="31"/>
      <c r="J118" s="30">
        <v>0</v>
      </c>
      <c r="K118" s="29"/>
      <c r="L118" s="31"/>
      <c r="M118" s="30">
        <f t="shared" si="15"/>
        <v>6000</v>
      </c>
    </row>
    <row r="119" spans="1:13" x14ac:dyDescent="0.25">
      <c r="A119" s="38" t="str">
        <f>A114&amp;" - "</f>
        <v xml:space="preserve">61 - Community Services - </v>
      </c>
      <c r="B119" s="39"/>
      <c r="C119" s="38"/>
      <c r="D119" s="40">
        <f>SUBTOTAL(9,D116:D118)</f>
        <v>0</v>
      </c>
      <c r="E119" s="40"/>
      <c r="F119" s="41"/>
      <c r="G119" s="40">
        <f>SUBTOTAL(9,G115:G118)</f>
        <v>62000</v>
      </c>
      <c r="H119" s="40"/>
      <c r="I119" s="41"/>
      <c r="J119" s="40">
        <f>SUBTOTAL(9,J115:J118)</f>
        <v>0</v>
      </c>
      <c r="K119" s="40"/>
      <c r="L119" s="41"/>
      <c r="M119" s="40">
        <f>SUBTOTAL(9,M115:M118)</f>
        <v>62000</v>
      </c>
    </row>
    <row r="120" spans="1:13" hidden="1" x14ac:dyDescent="0.25">
      <c r="A120" s="1"/>
      <c r="B120" s="24"/>
      <c r="C120" s="1"/>
      <c r="D120" s="30"/>
      <c r="E120" s="29"/>
      <c r="F120" s="31"/>
      <c r="G120" s="30"/>
      <c r="H120" s="29"/>
      <c r="I120" s="31"/>
      <c r="J120" s="30"/>
      <c r="K120" s="29"/>
      <c r="L120" s="31"/>
      <c r="M120" s="30"/>
    </row>
    <row r="121" spans="1:13" hidden="1" x14ac:dyDescent="0.25">
      <c r="A121" s="12" t="s">
        <v>37</v>
      </c>
      <c r="B121" s="24"/>
      <c r="C121" s="1"/>
      <c r="D121" s="30"/>
      <c r="E121" s="29"/>
      <c r="F121" s="31"/>
      <c r="G121" s="30"/>
      <c r="H121" s="29"/>
      <c r="I121" s="31"/>
      <c r="J121" s="30"/>
      <c r="K121" s="29"/>
      <c r="L121" s="31"/>
      <c r="M121" s="30"/>
    </row>
    <row r="122" spans="1:13" hidden="1" x14ac:dyDescent="0.25">
      <c r="A122" s="21" t="s">
        <v>38</v>
      </c>
      <c r="B122" s="24"/>
      <c r="C122" s="21" t="s">
        <v>11</v>
      </c>
      <c r="D122" s="30">
        <v>0</v>
      </c>
      <c r="E122" s="29"/>
      <c r="F122" s="31" t="s">
        <v>11</v>
      </c>
      <c r="G122" s="30">
        <v>0</v>
      </c>
      <c r="H122" s="29"/>
      <c r="I122" s="31" t="s">
        <v>11</v>
      </c>
      <c r="J122" s="30">
        <v>1301031</v>
      </c>
      <c r="K122" s="29"/>
      <c r="L122" s="31"/>
      <c r="M122" s="30">
        <f>SUM(D122:J122)</f>
        <v>1301031</v>
      </c>
    </row>
    <row r="123" spans="1:13" x14ac:dyDescent="0.25">
      <c r="A123" s="12" t="str">
        <f>A121&amp;" - "</f>
        <v xml:space="preserve">71 - Debt Service - </v>
      </c>
      <c r="B123" s="25"/>
      <c r="C123" s="12"/>
      <c r="D123" s="30">
        <f>SUBTOTAL(9,D122)</f>
        <v>0</v>
      </c>
      <c r="E123" s="29"/>
      <c r="F123" s="31"/>
      <c r="G123" s="30">
        <f>SUBTOTAL(9,G122)</f>
        <v>0</v>
      </c>
      <c r="H123" s="29"/>
      <c r="I123" s="31"/>
      <c r="J123" s="30">
        <f>SUBTOTAL(9,J122)</f>
        <v>1301031</v>
      </c>
      <c r="K123" s="29"/>
      <c r="L123" s="31"/>
      <c r="M123" s="30">
        <f>SUBTOTAL(9,M122)</f>
        <v>1301031</v>
      </c>
    </row>
    <row r="124" spans="1:13" hidden="1" x14ac:dyDescent="0.25">
      <c r="A124" s="1"/>
      <c r="B124" s="24"/>
      <c r="C124" s="1"/>
      <c r="D124" s="30"/>
      <c r="E124" s="29"/>
      <c r="F124" s="31"/>
      <c r="G124" s="30"/>
      <c r="H124" s="29"/>
      <c r="I124" s="31"/>
      <c r="J124" s="30"/>
      <c r="K124" s="29"/>
      <c r="L124" s="31"/>
      <c r="M124" s="30"/>
    </row>
    <row r="125" spans="1:13" hidden="1" x14ac:dyDescent="0.25">
      <c r="A125" s="12" t="s">
        <v>39</v>
      </c>
      <c r="B125" s="24"/>
      <c r="C125" s="1"/>
      <c r="D125" s="30"/>
      <c r="E125" s="29"/>
      <c r="F125" s="31"/>
      <c r="G125" s="30"/>
      <c r="H125" s="29"/>
      <c r="I125" s="31"/>
      <c r="J125" s="30"/>
      <c r="K125" s="29"/>
      <c r="L125" s="31"/>
      <c r="M125" s="30"/>
    </row>
    <row r="126" spans="1:13" hidden="1" x14ac:dyDescent="0.25">
      <c r="A126" s="23" t="s">
        <v>18</v>
      </c>
      <c r="B126" s="24"/>
      <c r="C126" s="21" t="s">
        <v>11</v>
      </c>
      <c r="D126" s="30">
        <v>0</v>
      </c>
      <c r="E126" s="29"/>
      <c r="F126" s="31" t="s">
        <v>11</v>
      </c>
      <c r="G126" s="30">
        <v>19000</v>
      </c>
      <c r="H126" s="29"/>
      <c r="I126" s="31" t="s">
        <v>11</v>
      </c>
      <c r="J126" s="30">
        <v>0</v>
      </c>
      <c r="K126" s="29"/>
      <c r="L126" s="31"/>
      <c r="M126" s="30">
        <f>SUM(D126:J126)</f>
        <v>19000</v>
      </c>
    </row>
    <row r="127" spans="1:13" x14ac:dyDescent="0.25">
      <c r="A127" s="38" t="str">
        <f>A125&amp;" - "</f>
        <v xml:space="preserve">99 - Other Intergovernmental Charges - </v>
      </c>
      <c r="B127" s="39"/>
      <c r="C127" s="38"/>
      <c r="D127" s="40">
        <f>SUBTOTAL(9,D126)</f>
        <v>0</v>
      </c>
      <c r="E127" s="40"/>
      <c r="F127" s="41"/>
      <c r="G127" s="40">
        <f>SUBTOTAL(9,G126)</f>
        <v>19000</v>
      </c>
      <c r="H127" s="40"/>
      <c r="I127" s="41"/>
      <c r="J127" s="40">
        <f>SUBTOTAL(9,J126)</f>
        <v>0</v>
      </c>
      <c r="K127" s="40"/>
      <c r="L127" s="41"/>
      <c r="M127" s="40">
        <f>SUBTOTAL(9,M126)</f>
        <v>19000</v>
      </c>
    </row>
    <row r="128" spans="1:13" x14ac:dyDescent="0.25">
      <c r="A128" s="1"/>
      <c r="B128" s="24"/>
      <c r="C128" s="1"/>
      <c r="D128" s="30"/>
      <c r="E128" s="29"/>
      <c r="F128" s="31"/>
      <c r="G128" s="30"/>
      <c r="H128" s="29"/>
      <c r="I128" s="31"/>
      <c r="J128" s="30"/>
      <c r="K128" s="29"/>
      <c r="L128" s="31"/>
      <c r="M128" s="30"/>
    </row>
    <row r="129" spans="1:13" x14ac:dyDescent="0.25">
      <c r="A129" s="9" t="s">
        <v>40</v>
      </c>
      <c r="B129" s="25"/>
      <c r="C129" s="10" t="s">
        <v>11</v>
      </c>
      <c r="D129" s="11">
        <f>SUBTOTAL(9,D17:D128)</f>
        <v>860500</v>
      </c>
      <c r="E129" s="25"/>
      <c r="F129" s="10" t="s">
        <v>11</v>
      </c>
      <c r="G129" s="11">
        <f>SUBTOTAL(9,G17:G128)</f>
        <v>11895303</v>
      </c>
      <c r="H129" s="25"/>
      <c r="I129" s="10" t="s">
        <v>11</v>
      </c>
      <c r="J129" s="11">
        <f>SUBTOTAL(9,J17:J128)</f>
        <v>1301031</v>
      </c>
      <c r="K129" s="25"/>
      <c r="L129" s="10" t="s">
        <v>11</v>
      </c>
      <c r="M129" s="11">
        <f>SUBTOTAL(9,M17:M128)</f>
        <v>14056834</v>
      </c>
    </row>
    <row r="130" spans="1:13" x14ac:dyDescent="0.25">
      <c r="A130" s="1"/>
      <c r="B130" s="24"/>
      <c r="C130" s="1"/>
      <c r="D130" s="8"/>
      <c r="E130" s="24"/>
      <c r="F130" s="1"/>
      <c r="G130" s="8"/>
      <c r="H130" s="24"/>
      <c r="I130" s="1"/>
      <c r="J130" s="8"/>
      <c r="K130" s="24"/>
      <c r="L130" s="1"/>
      <c r="M130" s="8"/>
    </row>
    <row r="131" spans="1:13" x14ac:dyDescent="0.25">
      <c r="A131" s="15" t="s">
        <v>41</v>
      </c>
      <c r="B131" s="28"/>
      <c r="C131" s="15" t="s">
        <v>11</v>
      </c>
      <c r="D131" s="16">
        <v>0</v>
      </c>
      <c r="E131" s="28"/>
      <c r="F131" s="15" t="s">
        <v>11</v>
      </c>
      <c r="G131" s="16">
        <v>0</v>
      </c>
      <c r="H131" s="28"/>
      <c r="I131" s="15" t="s">
        <v>11</v>
      </c>
      <c r="J131" s="16">
        <v>0</v>
      </c>
      <c r="K131" s="28"/>
      <c r="L131" s="15" t="s">
        <v>11</v>
      </c>
      <c r="M131" s="16">
        <f t="shared" ref="M131" si="16">SUM(D131:J131)</f>
        <v>0</v>
      </c>
    </row>
    <row r="132" spans="1:13" x14ac:dyDescent="0.25">
      <c r="A132" s="1"/>
      <c r="B132" s="24"/>
      <c r="C132" s="1"/>
      <c r="D132" s="8"/>
      <c r="E132" s="24"/>
      <c r="F132" s="1"/>
      <c r="G132" s="8"/>
      <c r="H132" s="24"/>
      <c r="I132" s="1"/>
      <c r="J132" s="8"/>
      <c r="K132" s="24"/>
      <c r="L132" s="1"/>
      <c r="M132" s="8"/>
    </row>
    <row r="133" spans="1:13" x14ac:dyDescent="0.25">
      <c r="A133" s="12" t="s">
        <v>42</v>
      </c>
      <c r="B133" s="17"/>
      <c r="C133" s="12" t="s">
        <v>11</v>
      </c>
      <c r="D133" s="17">
        <f>D129-D13-D131</f>
        <v>0</v>
      </c>
      <c r="E133" s="17"/>
      <c r="F133" s="12" t="s">
        <v>11</v>
      </c>
      <c r="G133" s="17">
        <f>G129-G13-G131</f>
        <v>0</v>
      </c>
      <c r="H133" s="17"/>
      <c r="I133" s="12" t="s">
        <v>11</v>
      </c>
      <c r="J133" s="17">
        <f>J129-J13-J131</f>
        <v>0</v>
      </c>
      <c r="K133" s="17"/>
      <c r="L133" s="12" t="s">
        <v>11</v>
      </c>
      <c r="M133" s="17">
        <f>M129-M13-M131</f>
        <v>0</v>
      </c>
    </row>
  </sheetData>
  <mergeCells count="3">
    <mergeCell ref="A3:M3"/>
    <mergeCell ref="A4:M4"/>
    <mergeCell ref="A5:M5"/>
  </mergeCells>
  <pageMargins left="0.7" right="0.7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FF03-5D70-4ED6-963B-62F0430F2D94}">
  <sheetPr>
    <pageSetUpPr fitToPage="1"/>
  </sheetPr>
  <dimension ref="A3:P133"/>
  <sheetViews>
    <sheetView showGridLines="0" tabSelected="1" zoomScaleNormal="100" workbookViewId="0">
      <pane ySplit="8" topLeftCell="A24" activePane="bottomLeft" state="frozen"/>
      <selection activeCell="M21" sqref="M21:M127"/>
      <selection pane="bottomLeft" activeCell="M21" sqref="M21:M127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bestFit="1" customWidth="1"/>
    <col min="4" max="4" width="10.7109375" bestFit="1" customWidth="1"/>
    <col min="5" max="5" width="0.7109375" customWidth="1"/>
    <col min="6" max="6" width="2" bestFit="1" customWidth="1"/>
    <col min="7" max="7" width="14.140625" bestFit="1" customWidth="1"/>
    <col min="8" max="8" width="0.7109375" customWidth="1"/>
    <col min="9" max="9" width="2" bestFit="1" customWidth="1"/>
    <col min="10" max="10" width="12.42578125" bestFit="1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x14ac:dyDescent="0.25">
      <c r="A4" s="44" t="s">
        <v>43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x14ac:dyDescent="0.25">
      <c r="A5" s="44" t="s">
        <v>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/>
      <c r="B7" s="2"/>
      <c r="C7" s="2"/>
      <c r="D7" s="3" t="s">
        <v>2</v>
      </c>
      <c r="E7" s="3"/>
      <c r="F7" s="4"/>
      <c r="G7" s="3" t="s">
        <v>3</v>
      </c>
      <c r="H7" s="3"/>
      <c r="I7" s="4"/>
      <c r="J7" s="3" t="s">
        <v>4</v>
      </c>
      <c r="K7" s="3"/>
      <c r="L7" s="4"/>
      <c r="M7" s="4"/>
    </row>
    <row r="8" spans="1:13" ht="26.25" x14ac:dyDescent="0.25">
      <c r="A8" s="5"/>
      <c r="B8" s="5"/>
      <c r="C8" s="5"/>
      <c r="D8" s="6" t="s">
        <v>5</v>
      </c>
      <c r="E8" s="6"/>
      <c r="F8" s="7"/>
      <c r="G8" s="6" t="s">
        <v>6</v>
      </c>
      <c r="H8" s="6"/>
      <c r="I8" s="7"/>
      <c r="J8" s="6" t="s">
        <v>7</v>
      </c>
      <c r="K8" s="6"/>
      <c r="L8" s="7"/>
      <c r="M8" s="6" t="s">
        <v>8</v>
      </c>
    </row>
    <row r="9" spans="1:13" x14ac:dyDescent="0.25">
      <c r="A9" s="18" t="s">
        <v>9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13" x14ac:dyDescent="0.25">
      <c r="A10" s="21" t="s">
        <v>10</v>
      </c>
      <c r="B10" s="24"/>
      <c r="C10" s="21" t="s">
        <v>11</v>
      </c>
      <c r="D10" s="22">
        <v>51000</v>
      </c>
      <c r="E10" s="24"/>
      <c r="F10" s="21" t="s">
        <v>11</v>
      </c>
      <c r="G10" s="22">
        <v>1008194</v>
      </c>
      <c r="H10" s="24"/>
      <c r="I10" s="21" t="s">
        <v>11</v>
      </c>
      <c r="J10" s="22">
        <v>422191</v>
      </c>
      <c r="K10" s="24"/>
      <c r="L10" s="21" t="s">
        <v>11</v>
      </c>
      <c r="M10" s="22">
        <f t="shared" ref="M10:M12" si="0">SUM(D10:J10)</f>
        <v>1481385</v>
      </c>
    </row>
    <row r="11" spans="1:13" x14ac:dyDescent="0.25">
      <c r="A11" s="1" t="s">
        <v>12</v>
      </c>
      <c r="B11" s="24"/>
      <c r="C11" s="1"/>
      <c r="D11" s="8">
        <v>3600</v>
      </c>
      <c r="E11" s="24"/>
      <c r="F11" s="1"/>
      <c r="G11" s="8">
        <v>10567109</v>
      </c>
      <c r="H11" s="24"/>
      <c r="I11" s="1"/>
      <c r="J11" s="8">
        <v>878840</v>
      </c>
      <c r="K11" s="24"/>
      <c r="L11" s="1"/>
      <c r="M11" s="8">
        <f t="shared" si="0"/>
        <v>11449549</v>
      </c>
    </row>
    <row r="12" spans="1:13" x14ac:dyDescent="0.25">
      <c r="A12" s="21" t="s">
        <v>13</v>
      </c>
      <c r="B12" s="24"/>
      <c r="C12" s="21"/>
      <c r="D12" s="22">
        <v>805900</v>
      </c>
      <c r="E12" s="24"/>
      <c r="F12" s="21"/>
      <c r="G12" s="22">
        <v>320000</v>
      </c>
      <c r="H12" s="24"/>
      <c r="I12" s="21"/>
      <c r="J12" s="22">
        <v>0</v>
      </c>
      <c r="K12" s="24"/>
      <c r="L12" s="21"/>
      <c r="M12" s="22">
        <f t="shared" si="0"/>
        <v>1125900</v>
      </c>
    </row>
    <row r="13" spans="1:13" x14ac:dyDescent="0.25">
      <c r="A13" s="9" t="s">
        <v>14</v>
      </c>
      <c r="B13" s="25"/>
      <c r="C13" s="10" t="s">
        <v>11</v>
      </c>
      <c r="D13" s="11">
        <f>SUBTOTAL(9,D10:D12)</f>
        <v>860500</v>
      </c>
      <c r="E13" s="25"/>
      <c r="F13" s="10" t="s">
        <v>11</v>
      </c>
      <c r="G13" s="11">
        <f>SUBTOTAL(9,G10:G12)</f>
        <v>11895303</v>
      </c>
      <c r="H13" s="25"/>
      <c r="I13" s="10" t="s">
        <v>11</v>
      </c>
      <c r="J13" s="11">
        <f>SUBTOTAL(9,J10:J12)</f>
        <v>1301031</v>
      </c>
      <c r="K13" s="25"/>
      <c r="L13" s="10" t="s">
        <v>11</v>
      </c>
      <c r="M13" s="11">
        <f>SUM(D13:J13)</f>
        <v>14056834</v>
      </c>
    </row>
    <row r="14" spans="1:13" x14ac:dyDescent="0.25">
      <c r="A14" s="1"/>
      <c r="B14" s="26"/>
      <c r="C14" s="1"/>
      <c r="D14" s="13"/>
      <c r="E14" s="26"/>
      <c r="F14" s="1"/>
      <c r="G14" s="13"/>
      <c r="H14" s="26"/>
      <c r="I14" s="1"/>
      <c r="J14" s="13"/>
      <c r="K14" s="26"/>
      <c r="L14" s="1"/>
      <c r="M14" s="13"/>
    </row>
    <row r="15" spans="1:13" x14ac:dyDescent="0.25">
      <c r="A15" s="18" t="s">
        <v>15</v>
      </c>
      <c r="B15" s="27"/>
      <c r="C15" s="19"/>
      <c r="D15" s="20"/>
      <c r="E15" s="27"/>
      <c r="F15" s="19"/>
      <c r="G15" s="20"/>
      <c r="H15" s="27"/>
      <c r="I15" s="19"/>
      <c r="J15" s="20"/>
      <c r="K15" s="27"/>
      <c r="L15" s="19"/>
      <c r="M15" s="20"/>
    </row>
    <row r="16" spans="1:13" x14ac:dyDescent="0.25">
      <c r="A16" s="12" t="s">
        <v>16</v>
      </c>
      <c r="B16" s="26"/>
      <c r="C16" s="1"/>
      <c r="D16" s="13"/>
      <c r="E16" s="26"/>
      <c r="F16" s="1"/>
      <c r="G16" s="13"/>
      <c r="H16" s="26"/>
      <c r="I16" s="1"/>
      <c r="J16" s="13"/>
      <c r="K16" s="26"/>
      <c r="L16" s="1"/>
      <c r="M16" s="13"/>
    </row>
    <row r="17" spans="1:16" x14ac:dyDescent="0.25">
      <c r="A17" s="23" t="s">
        <v>17</v>
      </c>
      <c r="B17" s="24"/>
      <c r="C17" s="21" t="s">
        <v>11</v>
      </c>
      <c r="D17" s="22">
        <v>0</v>
      </c>
      <c r="E17" s="24"/>
      <c r="F17" s="21" t="s">
        <v>11</v>
      </c>
      <c r="G17" s="22">
        <v>5317678</v>
      </c>
      <c r="H17" s="24"/>
      <c r="I17" s="21" t="s">
        <v>11</v>
      </c>
      <c r="J17" s="22">
        <v>0</v>
      </c>
      <c r="K17" s="24"/>
      <c r="L17" s="21" t="s">
        <v>11</v>
      </c>
      <c r="M17" s="22">
        <f t="shared" ref="M17:M20" si="1">SUM(D17:J17)</f>
        <v>5317678</v>
      </c>
    </row>
    <row r="18" spans="1:16" x14ac:dyDescent="0.25">
      <c r="A18" s="14" t="s">
        <v>18</v>
      </c>
      <c r="B18" s="24"/>
      <c r="C18" s="1"/>
      <c r="D18" s="8">
        <v>0</v>
      </c>
      <c r="E18" s="24"/>
      <c r="F18" s="1"/>
      <c r="G18" s="8">
        <v>300349</v>
      </c>
      <c r="H18" s="24"/>
      <c r="I18" s="1"/>
      <c r="J18" s="8">
        <v>0</v>
      </c>
      <c r="K18" s="24"/>
      <c r="L18" s="1"/>
      <c r="M18" s="8">
        <f t="shared" si="1"/>
        <v>300349</v>
      </c>
    </row>
    <row r="19" spans="1:16" x14ac:dyDescent="0.25">
      <c r="A19" s="23" t="s">
        <v>19</v>
      </c>
      <c r="B19" s="24"/>
      <c r="C19" s="21"/>
      <c r="D19" s="22">
        <v>0</v>
      </c>
      <c r="E19" s="24"/>
      <c r="F19" s="21"/>
      <c r="G19" s="22">
        <v>178330</v>
      </c>
      <c r="H19" s="24"/>
      <c r="I19" s="21"/>
      <c r="J19" s="22">
        <v>0</v>
      </c>
      <c r="K19" s="24"/>
      <c r="L19" s="21"/>
      <c r="M19" s="22">
        <f t="shared" si="1"/>
        <v>178330</v>
      </c>
    </row>
    <row r="20" spans="1:16" x14ac:dyDescent="0.25">
      <c r="A20" s="14" t="s">
        <v>20</v>
      </c>
      <c r="B20" s="24"/>
      <c r="C20" s="1"/>
      <c r="D20" s="8">
        <v>0</v>
      </c>
      <c r="E20" s="24"/>
      <c r="F20" s="1"/>
      <c r="G20" s="8">
        <v>40576</v>
      </c>
      <c r="H20" s="24"/>
      <c r="I20" s="1"/>
      <c r="J20" s="8">
        <v>0</v>
      </c>
      <c r="K20" s="24"/>
      <c r="L20" s="1"/>
      <c r="M20" s="8">
        <f t="shared" si="1"/>
        <v>40576</v>
      </c>
    </row>
    <row r="21" spans="1:16" x14ac:dyDescent="0.25">
      <c r="A21" s="12" t="s">
        <v>21</v>
      </c>
      <c r="B21" s="25"/>
      <c r="C21" s="10" t="s">
        <v>11</v>
      </c>
      <c r="D21" s="11">
        <f>SUBTOTAL(9,D17:D20)</f>
        <v>0</v>
      </c>
      <c r="E21" s="25"/>
      <c r="F21" s="10" t="s">
        <v>11</v>
      </c>
      <c r="G21" s="11">
        <f>SUBTOTAL(9,G17:G20)</f>
        <v>5836933</v>
      </c>
      <c r="H21" s="25"/>
      <c r="I21" s="10" t="s">
        <v>11</v>
      </c>
      <c r="J21" s="11">
        <f>SUBTOTAL(9,J17:J20)</f>
        <v>0</v>
      </c>
      <c r="K21" s="25"/>
      <c r="L21" s="10" t="s">
        <v>11</v>
      </c>
      <c r="M21" s="11">
        <f>SUBTOTAL(9,M17:M20)</f>
        <v>5836933</v>
      </c>
      <c r="P21">
        <f>+G21/G129</f>
        <v>0.49069225054628707</v>
      </c>
    </row>
    <row r="22" spans="1:16" x14ac:dyDescent="0.25">
      <c r="A22" s="1"/>
      <c r="B22" s="24"/>
      <c r="C22" s="1"/>
      <c r="D22" s="8"/>
      <c r="E22" s="24"/>
      <c r="F22" s="1"/>
      <c r="G22" s="8"/>
      <c r="H22" s="24"/>
      <c r="I22" s="1"/>
      <c r="J22" s="8"/>
      <c r="K22" s="24"/>
      <c r="L22" s="1"/>
      <c r="M22" s="8"/>
    </row>
    <row r="23" spans="1:16" x14ac:dyDescent="0.25">
      <c r="A23" s="12" t="s">
        <v>22</v>
      </c>
      <c r="B23" s="24"/>
      <c r="C23" s="1"/>
      <c r="D23" s="8"/>
      <c r="E23" s="24"/>
      <c r="F23" s="1"/>
      <c r="G23" s="8"/>
      <c r="H23" s="24"/>
      <c r="I23" s="1"/>
      <c r="J23" s="8"/>
      <c r="K23" s="24"/>
      <c r="L23" s="1"/>
      <c r="M23" s="8"/>
    </row>
    <row r="24" spans="1:16" x14ac:dyDescent="0.25">
      <c r="A24" s="23" t="s">
        <v>17</v>
      </c>
      <c r="B24" s="24"/>
      <c r="C24" s="21" t="s">
        <v>11</v>
      </c>
      <c r="D24" s="22">
        <v>0</v>
      </c>
      <c r="E24" s="24"/>
      <c r="F24" s="21" t="s">
        <v>11</v>
      </c>
      <c r="G24" s="22">
        <v>141631</v>
      </c>
      <c r="H24" s="24"/>
      <c r="I24" s="21" t="s">
        <v>11</v>
      </c>
      <c r="J24" s="22">
        <v>0</v>
      </c>
      <c r="K24" s="24"/>
      <c r="L24" s="21" t="s">
        <v>11</v>
      </c>
      <c r="M24" s="22">
        <f t="shared" ref="M24:M26" si="2">SUM(D24:J24)</f>
        <v>141631</v>
      </c>
    </row>
    <row r="25" spans="1:16" x14ac:dyDescent="0.25">
      <c r="A25" s="14" t="s">
        <v>19</v>
      </c>
      <c r="B25" s="24"/>
      <c r="C25" s="1"/>
      <c r="D25" s="8">
        <v>0</v>
      </c>
      <c r="E25" s="24"/>
      <c r="F25" s="1"/>
      <c r="G25" s="8">
        <v>25040</v>
      </c>
      <c r="H25" s="24"/>
      <c r="I25" s="1"/>
      <c r="J25" s="8">
        <v>0</v>
      </c>
      <c r="K25" s="24"/>
      <c r="L25" s="1"/>
      <c r="M25" s="8">
        <f t="shared" si="2"/>
        <v>25040</v>
      </c>
    </row>
    <row r="26" spans="1:16" x14ac:dyDescent="0.25">
      <c r="A26" s="23" t="s">
        <v>20</v>
      </c>
      <c r="B26" s="24"/>
      <c r="C26" s="21"/>
      <c r="D26" s="22">
        <v>0</v>
      </c>
      <c r="E26" s="24"/>
      <c r="F26" s="21"/>
      <c r="G26" s="22">
        <v>0</v>
      </c>
      <c r="H26" s="24"/>
      <c r="I26" s="21"/>
      <c r="J26" s="22">
        <v>0</v>
      </c>
      <c r="K26" s="24"/>
      <c r="L26" s="21"/>
      <c r="M26" s="22">
        <f t="shared" si="2"/>
        <v>0</v>
      </c>
    </row>
    <row r="27" spans="1:16" x14ac:dyDescent="0.25">
      <c r="A27" s="12" t="str">
        <f>A23&amp;" - Total"</f>
        <v>12 - Instruction Resources &amp; Media Services - Total</v>
      </c>
      <c r="B27" s="25"/>
      <c r="C27" s="10" t="s">
        <v>11</v>
      </c>
      <c r="D27" s="11">
        <f>SUBTOTAL(9,D23:D26)</f>
        <v>0</v>
      </c>
      <c r="E27" s="25"/>
      <c r="F27" s="10" t="s">
        <v>11</v>
      </c>
      <c r="G27" s="11">
        <f>SUBTOTAL(9,G23:G26)</f>
        <v>166671</v>
      </c>
      <c r="H27" s="25"/>
      <c r="I27" s="10" t="s">
        <v>11</v>
      </c>
      <c r="J27" s="11">
        <f>SUBTOTAL(9,J23:J26)</f>
        <v>0</v>
      </c>
      <c r="K27" s="25"/>
      <c r="L27" s="10" t="s">
        <v>11</v>
      </c>
      <c r="M27" s="11">
        <f>SUBTOTAL(9,M23:M26)</f>
        <v>166671</v>
      </c>
    </row>
    <row r="28" spans="1:16" x14ac:dyDescent="0.25">
      <c r="A28" s="1"/>
      <c r="B28" s="24"/>
      <c r="C28" s="1"/>
      <c r="D28" s="8"/>
      <c r="E28" s="24"/>
      <c r="F28" s="1"/>
      <c r="G28" s="8"/>
      <c r="H28" s="24"/>
      <c r="I28" s="1"/>
      <c r="J28" s="8"/>
      <c r="K28" s="24"/>
      <c r="L28" s="1"/>
      <c r="M28" s="8"/>
    </row>
    <row r="29" spans="1:16" x14ac:dyDescent="0.25">
      <c r="A29" s="12" t="s">
        <v>23</v>
      </c>
      <c r="B29" s="24"/>
      <c r="C29" s="1"/>
      <c r="D29" s="8"/>
      <c r="E29" s="24"/>
      <c r="F29" s="1"/>
      <c r="G29" s="8"/>
      <c r="H29" s="24"/>
      <c r="I29" s="1"/>
      <c r="J29" s="8"/>
      <c r="K29" s="24"/>
      <c r="L29" s="1"/>
      <c r="M29" s="8"/>
    </row>
    <row r="30" spans="1:16" x14ac:dyDescent="0.25">
      <c r="A30" s="23" t="s">
        <v>17</v>
      </c>
      <c r="B30" s="24"/>
      <c r="C30" s="21" t="s">
        <v>11</v>
      </c>
      <c r="D30" s="22">
        <v>0</v>
      </c>
      <c r="E30" s="24"/>
      <c r="F30" s="21" t="s">
        <v>11</v>
      </c>
      <c r="G30" s="22">
        <v>137158</v>
      </c>
      <c r="H30" s="24"/>
      <c r="I30" s="21" t="s">
        <v>11</v>
      </c>
      <c r="J30" s="22">
        <v>0</v>
      </c>
      <c r="K30" s="24"/>
      <c r="L30" s="21" t="s">
        <v>11</v>
      </c>
      <c r="M30" s="22">
        <f t="shared" ref="M30:M33" si="3">SUM(D30:J30)</f>
        <v>137158</v>
      </c>
    </row>
    <row r="31" spans="1:16" x14ac:dyDescent="0.25">
      <c r="A31" s="14" t="s">
        <v>18</v>
      </c>
      <c r="B31" s="24"/>
      <c r="C31" s="1"/>
      <c r="D31" s="8">
        <v>0</v>
      </c>
      <c r="E31" s="24"/>
      <c r="F31" s="1"/>
      <c r="G31" s="8">
        <v>23025</v>
      </c>
      <c r="H31" s="24"/>
      <c r="I31" s="1"/>
      <c r="J31" s="8">
        <v>0</v>
      </c>
      <c r="K31" s="24"/>
      <c r="L31" s="1"/>
      <c r="M31" s="8">
        <f t="shared" si="3"/>
        <v>23025</v>
      </c>
    </row>
    <row r="32" spans="1:16" x14ac:dyDescent="0.25">
      <c r="A32" s="23" t="s">
        <v>19</v>
      </c>
      <c r="B32" s="24"/>
      <c r="C32" s="21"/>
      <c r="D32" s="22">
        <v>0</v>
      </c>
      <c r="E32" s="24"/>
      <c r="F32" s="21"/>
      <c r="G32" s="22">
        <v>7000</v>
      </c>
      <c r="H32" s="24"/>
      <c r="I32" s="21"/>
      <c r="J32" s="22">
        <v>0</v>
      </c>
      <c r="K32" s="24"/>
      <c r="L32" s="21"/>
      <c r="M32" s="22">
        <f t="shared" si="3"/>
        <v>7000</v>
      </c>
    </row>
    <row r="33" spans="1:13" x14ac:dyDescent="0.25">
      <c r="A33" s="14" t="s">
        <v>20</v>
      </c>
      <c r="B33" s="24"/>
      <c r="C33" s="1"/>
      <c r="D33" s="8">
        <v>0</v>
      </c>
      <c r="E33" s="24"/>
      <c r="F33" s="1"/>
      <c r="G33" s="8">
        <v>46358</v>
      </c>
      <c r="H33" s="24"/>
      <c r="I33" s="1"/>
      <c r="J33" s="8">
        <v>0</v>
      </c>
      <c r="K33" s="24"/>
      <c r="L33" s="1"/>
      <c r="M33" s="8">
        <f t="shared" si="3"/>
        <v>46358</v>
      </c>
    </row>
    <row r="34" spans="1:13" x14ac:dyDescent="0.25">
      <c r="A34" s="12" t="str">
        <f>A29&amp;" - Total"</f>
        <v>13 - Curriculum Development &amp; Instructional Staff Development - Total</v>
      </c>
      <c r="B34" s="25"/>
      <c r="C34" s="10" t="s">
        <v>11</v>
      </c>
      <c r="D34" s="11">
        <f>SUBTOTAL(9,D30:D33)</f>
        <v>0</v>
      </c>
      <c r="E34" s="25"/>
      <c r="F34" s="10" t="s">
        <v>11</v>
      </c>
      <c r="G34" s="11">
        <f>SUBTOTAL(9,G30:G33)</f>
        <v>213541</v>
      </c>
      <c r="H34" s="25"/>
      <c r="I34" s="10" t="s">
        <v>11</v>
      </c>
      <c r="J34" s="11">
        <f>SUBTOTAL(9,J30:J33)</f>
        <v>0</v>
      </c>
      <c r="K34" s="25"/>
      <c r="L34" s="10" t="s">
        <v>11</v>
      </c>
      <c r="M34" s="11">
        <f>SUBTOTAL(9,M30:M33)</f>
        <v>213541</v>
      </c>
    </row>
    <row r="35" spans="1:13" x14ac:dyDescent="0.25">
      <c r="A35" s="1"/>
      <c r="B35" s="24"/>
      <c r="C35" s="1"/>
      <c r="D35" s="8"/>
      <c r="E35" s="24"/>
      <c r="F35" s="1"/>
      <c r="G35" s="8"/>
      <c r="H35" s="24"/>
      <c r="I35" s="1"/>
      <c r="J35" s="8"/>
      <c r="K35" s="24"/>
      <c r="L35" s="1"/>
      <c r="M35" s="8"/>
    </row>
    <row r="36" spans="1:13" x14ac:dyDescent="0.25">
      <c r="A36" s="12" t="s">
        <v>24</v>
      </c>
      <c r="B36" s="24"/>
      <c r="C36" s="1"/>
      <c r="D36" s="8"/>
      <c r="E36" s="24"/>
      <c r="F36" s="1"/>
      <c r="G36" s="8"/>
      <c r="H36" s="24"/>
      <c r="I36" s="1"/>
      <c r="J36" s="8"/>
      <c r="K36" s="24"/>
      <c r="L36" s="1"/>
      <c r="M36" s="8"/>
    </row>
    <row r="37" spans="1:13" x14ac:dyDescent="0.25">
      <c r="A37" s="23" t="s">
        <v>17</v>
      </c>
      <c r="B37" s="24"/>
      <c r="C37" s="21" t="s">
        <v>11</v>
      </c>
      <c r="D37" s="22">
        <v>0</v>
      </c>
      <c r="E37" s="24"/>
      <c r="F37" s="21" t="s">
        <v>11</v>
      </c>
      <c r="G37" s="22">
        <v>120935</v>
      </c>
      <c r="H37" s="24"/>
      <c r="I37" s="21" t="s">
        <v>11</v>
      </c>
      <c r="J37" s="22">
        <v>0</v>
      </c>
      <c r="K37" s="24"/>
      <c r="L37" s="21" t="s">
        <v>11</v>
      </c>
      <c r="M37" s="22">
        <f t="shared" ref="M37:M40" si="4">SUM(D37:J37)</f>
        <v>120935</v>
      </c>
    </row>
    <row r="38" spans="1:13" x14ac:dyDescent="0.25">
      <c r="A38" s="14" t="s">
        <v>18</v>
      </c>
      <c r="B38" s="24"/>
      <c r="C38" s="1"/>
      <c r="D38" s="8">
        <v>0</v>
      </c>
      <c r="E38" s="24"/>
      <c r="F38" s="1"/>
      <c r="G38" s="8">
        <v>0</v>
      </c>
      <c r="H38" s="24"/>
      <c r="I38" s="1"/>
      <c r="J38" s="8">
        <v>0</v>
      </c>
      <c r="K38" s="24"/>
      <c r="L38" s="1"/>
      <c r="M38" s="8">
        <f t="shared" si="4"/>
        <v>0</v>
      </c>
    </row>
    <row r="39" spans="1:13" x14ac:dyDescent="0.25">
      <c r="A39" s="23" t="s">
        <v>19</v>
      </c>
      <c r="B39" s="24"/>
      <c r="C39" s="21"/>
      <c r="D39" s="22">
        <v>0</v>
      </c>
      <c r="E39" s="24"/>
      <c r="F39" s="21"/>
      <c r="G39" s="22">
        <v>3000</v>
      </c>
      <c r="H39" s="24"/>
      <c r="I39" s="21"/>
      <c r="J39" s="22">
        <v>0</v>
      </c>
      <c r="K39" s="24"/>
      <c r="L39" s="21"/>
      <c r="M39" s="22">
        <f t="shared" si="4"/>
        <v>3000</v>
      </c>
    </row>
    <row r="40" spans="1:13" x14ac:dyDescent="0.25">
      <c r="A40" s="14" t="s">
        <v>20</v>
      </c>
      <c r="B40" s="24"/>
      <c r="C40" s="1"/>
      <c r="D40" s="8">
        <v>0</v>
      </c>
      <c r="E40" s="24"/>
      <c r="F40" s="1"/>
      <c r="G40" s="8">
        <v>2500</v>
      </c>
      <c r="H40" s="24"/>
      <c r="I40" s="1"/>
      <c r="J40" s="8">
        <v>0</v>
      </c>
      <c r="K40" s="24"/>
      <c r="L40" s="1"/>
      <c r="M40" s="8">
        <f t="shared" si="4"/>
        <v>2500</v>
      </c>
    </row>
    <row r="41" spans="1:13" x14ac:dyDescent="0.25">
      <c r="A41" s="12" t="str">
        <f>A36&amp;" - Total"</f>
        <v>21 - Instructional Leadership - Total</v>
      </c>
      <c r="B41" s="25"/>
      <c r="C41" s="10" t="s">
        <v>11</v>
      </c>
      <c r="D41" s="11">
        <f>SUBTOTAL(9,D37:D40)</f>
        <v>0</v>
      </c>
      <c r="E41" s="25"/>
      <c r="F41" s="10" t="s">
        <v>11</v>
      </c>
      <c r="G41" s="11">
        <f>SUBTOTAL(9,G37:G40)</f>
        <v>126435</v>
      </c>
      <c r="H41" s="25"/>
      <c r="I41" s="10" t="s">
        <v>11</v>
      </c>
      <c r="J41" s="11">
        <f>SUBTOTAL(9,J37:J40)</f>
        <v>0</v>
      </c>
      <c r="K41" s="25"/>
      <c r="L41" s="10" t="s">
        <v>11</v>
      </c>
      <c r="M41" s="11">
        <f>SUBTOTAL(9,M37:M40)</f>
        <v>126435</v>
      </c>
    </row>
    <row r="42" spans="1:13" x14ac:dyDescent="0.25">
      <c r="A42" s="1"/>
      <c r="B42" s="24"/>
      <c r="C42" s="1"/>
      <c r="D42" s="8"/>
      <c r="E42" s="24"/>
      <c r="F42" s="1"/>
      <c r="G42" s="8"/>
      <c r="H42" s="24"/>
      <c r="I42" s="1"/>
      <c r="J42" s="8"/>
      <c r="K42" s="24"/>
      <c r="L42" s="1"/>
      <c r="M42" s="8"/>
    </row>
    <row r="43" spans="1:13" x14ac:dyDescent="0.25">
      <c r="A43" s="12" t="s">
        <v>25</v>
      </c>
      <c r="B43" s="24"/>
      <c r="C43" s="1"/>
      <c r="D43" s="8"/>
      <c r="E43" s="24"/>
      <c r="F43" s="1"/>
      <c r="G43" s="8"/>
      <c r="H43" s="24"/>
      <c r="I43" s="1"/>
      <c r="J43" s="8"/>
      <c r="K43" s="24"/>
      <c r="L43" s="1"/>
      <c r="M43" s="8"/>
    </row>
    <row r="44" spans="1:13" x14ac:dyDescent="0.25">
      <c r="A44" s="23" t="s">
        <v>17</v>
      </c>
      <c r="B44" s="24"/>
      <c r="C44" s="21" t="s">
        <v>11</v>
      </c>
      <c r="D44" s="22">
        <v>0</v>
      </c>
      <c r="E44" s="24"/>
      <c r="F44" s="21" t="s">
        <v>11</v>
      </c>
      <c r="G44" s="22">
        <v>814123</v>
      </c>
      <c r="H44" s="24"/>
      <c r="I44" s="21" t="s">
        <v>11</v>
      </c>
      <c r="J44" s="22">
        <v>0</v>
      </c>
      <c r="K44" s="24"/>
      <c r="L44" s="21" t="s">
        <v>11</v>
      </c>
      <c r="M44" s="22">
        <f t="shared" ref="M44:M47" si="5">SUM(D44:J44)</f>
        <v>814123</v>
      </c>
    </row>
    <row r="45" spans="1:13" x14ac:dyDescent="0.25">
      <c r="A45" s="14" t="s">
        <v>18</v>
      </c>
      <c r="B45" s="24"/>
      <c r="C45" s="1"/>
      <c r="D45" s="8">
        <v>0</v>
      </c>
      <c r="E45" s="24"/>
      <c r="F45" s="1"/>
      <c r="G45" s="8">
        <v>13532</v>
      </c>
      <c r="H45" s="24"/>
      <c r="I45" s="1"/>
      <c r="J45" s="8">
        <v>0</v>
      </c>
      <c r="K45" s="24"/>
      <c r="L45" s="1"/>
      <c r="M45" s="8">
        <f t="shared" si="5"/>
        <v>13532</v>
      </c>
    </row>
    <row r="46" spans="1:13" x14ac:dyDescent="0.25">
      <c r="A46" s="23" t="s">
        <v>19</v>
      </c>
      <c r="B46" s="24"/>
      <c r="C46" s="21"/>
      <c r="D46" s="22">
        <v>0</v>
      </c>
      <c r="E46" s="24"/>
      <c r="F46" s="21"/>
      <c r="G46" s="22">
        <v>26271</v>
      </c>
      <c r="H46" s="24"/>
      <c r="I46" s="21"/>
      <c r="J46" s="22">
        <v>0</v>
      </c>
      <c r="K46" s="24"/>
      <c r="L46" s="21"/>
      <c r="M46" s="22">
        <f t="shared" si="5"/>
        <v>26271</v>
      </c>
    </row>
    <row r="47" spans="1:13" x14ac:dyDescent="0.25">
      <c r="A47" s="14" t="s">
        <v>20</v>
      </c>
      <c r="B47" s="24"/>
      <c r="C47" s="1"/>
      <c r="D47" s="8">
        <v>0</v>
      </c>
      <c r="E47" s="24"/>
      <c r="F47" s="1"/>
      <c r="G47" s="8">
        <v>4000</v>
      </c>
      <c r="H47" s="24"/>
      <c r="I47" s="1"/>
      <c r="J47" s="8">
        <v>0</v>
      </c>
      <c r="K47" s="24"/>
      <c r="L47" s="1"/>
      <c r="M47" s="8">
        <f t="shared" si="5"/>
        <v>4000</v>
      </c>
    </row>
    <row r="48" spans="1:13" x14ac:dyDescent="0.25">
      <c r="A48" s="12" t="str">
        <f>A43&amp;" - Total"</f>
        <v>23 - School Leadership - Total</v>
      </c>
      <c r="B48" s="25"/>
      <c r="C48" s="10" t="s">
        <v>11</v>
      </c>
      <c r="D48" s="11">
        <f>SUBTOTAL(9,D44:D47)</f>
        <v>0</v>
      </c>
      <c r="E48" s="25"/>
      <c r="F48" s="10" t="s">
        <v>11</v>
      </c>
      <c r="G48" s="11">
        <f>SUBTOTAL(9,G44:G47)</f>
        <v>857926</v>
      </c>
      <c r="H48" s="25"/>
      <c r="I48" s="10" t="s">
        <v>11</v>
      </c>
      <c r="J48" s="11">
        <f>SUBTOTAL(9,J44:J47)</f>
        <v>0</v>
      </c>
      <c r="K48" s="25"/>
      <c r="L48" s="10" t="s">
        <v>11</v>
      </c>
      <c r="M48" s="11">
        <f>SUBTOTAL(9,M44:M47)</f>
        <v>857926</v>
      </c>
    </row>
    <row r="49" spans="1:13" x14ac:dyDescent="0.25">
      <c r="A49" s="1"/>
      <c r="B49" s="24"/>
      <c r="C49" s="1"/>
      <c r="D49" s="8"/>
      <c r="E49" s="24"/>
      <c r="F49" s="1"/>
      <c r="G49" s="8"/>
      <c r="H49" s="24"/>
      <c r="I49" s="1"/>
      <c r="J49" s="8"/>
      <c r="K49" s="24"/>
      <c r="L49" s="1"/>
      <c r="M49" s="8"/>
    </row>
    <row r="50" spans="1:13" x14ac:dyDescent="0.25">
      <c r="A50" s="12" t="s">
        <v>26</v>
      </c>
      <c r="B50" s="24"/>
      <c r="C50" s="1"/>
      <c r="D50" s="8"/>
      <c r="E50" s="24"/>
      <c r="F50" s="1"/>
      <c r="G50" s="8"/>
      <c r="H50" s="24"/>
      <c r="I50" s="1"/>
      <c r="J50" s="8"/>
      <c r="K50" s="24"/>
      <c r="L50" s="1"/>
      <c r="M50" s="8"/>
    </row>
    <row r="51" spans="1:13" x14ac:dyDescent="0.25">
      <c r="A51" s="23" t="s">
        <v>17</v>
      </c>
      <c r="B51" s="24"/>
      <c r="C51" s="21" t="s">
        <v>11</v>
      </c>
      <c r="D51" s="22">
        <v>0</v>
      </c>
      <c r="E51" s="24"/>
      <c r="F51" s="21" t="s">
        <v>11</v>
      </c>
      <c r="G51" s="22">
        <v>340242</v>
      </c>
      <c r="H51" s="24"/>
      <c r="I51" s="21" t="s">
        <v>11</v>
      </c>
      <c r="J51" s="22">
        <v>0</v>
      </c>
      <c r="K51" s="24"/>
      <c r="L51" s="21" t="s">
        <v>11</v>
      </c>
      <c r="M51" s="22">
        <f t="shared" ref="M51:M54" si="6">SUM(D51:J51)</f>
        <v>340242</v>
      </c>
    </row>
    <row r="52" spans="1:13" x14ac:dyDescent="0.25">
      <c r="A52" s="14" t="s">
        <v>18</v>
      </c>
      <c r="B52" s="24"/>
      <c r="C52" s="1"/>
      <c r="D52" s="8">
        <v>0</v>
      </c>
      <c r="E52" s="24"/>
      <c r="F52" s="1"/>
      <c r="G52" s="8">
        <v>10400</v>
      </c>
      <c r="H52" s="24"/>
      <c r="I52" s="1"/>
      <c r="J52" s="8">
        <v>0</v>
      </c>
      <c r="K52" s="24"/>
      <c r="L52" s="1"/>
      <c r="M52" s="8">
        <f t="shared" si="6"/>
        <v>10400</v>
      </c>
    </row>
    <row r="53" spans="1:13" x14ac:dyDescent="0.25">
      <c r="A53" s="23" t="s">
        <v>19</v>
      </c>
      <c r="B53" s="24"/>
      <c r="C53" s="21"/>
      <c r="D53" s="22">
        <v>0</v>
      </c>
      <c r="E53" s="24"/>
      <c r="F53" s="21"/>
      <c r="G53" s="22">
        <v>8050</v>
      </c>
      <c r="H53" s="24"/>
      <c r="I53" s="21"/>
      <c r="J53" s="22">
        <v>0</v>
      </c>
      <c r="K53" s="24"/>
      <c r="L53" s="21"/>
      <c r="M53" s="22">
        <f t="shared" si="6"/>
        <v>8050</v>
      </c>
    </row>
    <row r="54" spans="1:13" x14ac:dyDescent="0.25">
      <c r="A54" s="14" t="s">
        <v>20</v>
      </c>
      <c r="B54" s="24"/>
      <c r="C54" s="1"/>
      <c r="D54" s="8">
        <v>0</v>
      </c>
      <c r="E54" s="24"/>
      <c r="F54" s="1"/>
      <c r="G54" s="8">
        <v>3500</v>
      </c>
      <c r="H54" s="24"/>
      <c r="I54" s="1"/>
      <c r="J54" s="8">
        <v>0</v>
      </c>
      <c r="K54" s="24"/>
      <c r="L54" s="1"/>
      <c r="M54" s="8">
        <f t="shared" si="6"/>
        <v>3500</v>
      </c>
    </row>
    <row r="55" spans="1:13" x14ac:dyDescent="0.25">
      <c r="A55" s="12" t="str">
        <f>A50&amp;" - Total"</f>
        <v>31 - Guidance, Counseling &amp; Evaluation Services - Total</v>
      </c>
      <c r="B55" s="25"/>
      <c r="C55" s="10" t="s">
        <v>11</v>
      </c>
      <c r="D55" s="11">
        <f>SUBTOTAL(9,D51:D54)</f>
        <v>0</v>
      </c>
      <c r="E55" s="25"/>
      <c r="F55" s="10" t="s">
        <v>11</v>
      </c>
      <c r="G55" s="11">
        <f>SUBTOTAL(9,G51:G54)</f>
        <v>362192</v>
      </c>
      <c r="H55" s="25"/>
      <c r="I55" s="10" t="s">
        <v>11</v>
      </c>
      <c r="J55" s="11">
        <f>SUBTOTAL(9,J51:J54)</f>
        <v>0</v>
      </c>
      <c r="K55" s="25"/>
      <c r="L55" s="10" t="s">
        <v>11</v>
      </c>
      <c r="M55" s="11">
        <f>SUBTOTAL(9,M51:M54)</f>
        <v>362192</v>
      </c>
    </row>
    <row r="56" spans="1:13" x14ac:dyDescent="0.25">
      <c r="A56" s="1"/>
      <c r="B56" s="24"/>
      <c r="C56" s="1"/>
      <c r="D56" s="8"/>
      <c r="E56" s="24"/>
      <c r="F56" s="1"/>
      <c r="G56" s="8"/>
      <c r="H56" s="24"/>
      <c r="I56" s="1"/>
      <c r="J56" s="8"/>
      <c r="K56" s="24"/>
      <c r="L56" s="1"/>
      <c r="M56" s="8"/>
    </row>
    <row r="57" spans="1:13" x14ac:dyDescent="0.25">
      <c r="A57" s="12" t="s">
        <v>27</v>
      </c>
      <c r="B57" s="24"/>
      <c r="C57" s="1"/>
      <c r="D57" s="8"/>
      <c r="E57" s="24"/>
      <c r="F57" s="1"/>
      <c r="G57" s="8"/>
      <c r="H57" s="24"/>
      <c r="I57" s="1"/>
      <c r="J57" s="8"/>
      <c r="K57" s="24"/>
      <c r="L57" s="1"/>
      <c r="M57" s="8"/>
    </row>
    <row r="58" spans="1:13" x14ac:dyDescent="0.25">
      <c r="A58" s="23" t="s">
        <v>17</v>
      </c>
      <c r="B58" s="24"/>
      <c r="C58" s="21" t="s">
        <v>11</v>
      </c>
      <c r="D58" s="22">
        <v>0</v>
      </c>
      <c r="E58" s="24"/>
      <c r="F58" s="21" t="s">
        <v>11</v>
      </c>
      <c r="G58" s="22">
        <v>155456</v>
      </c>
      <c r="H58" s="24"/>
      <c r="I58" s="21" t="s">
        <v>11</v>
      </c>
      <c r="J58" s="22">
        <v>0</v>
      </c>
      <c r="K58" s="24"/>
      <c r="L58" s="21" t="s">
        <v>11</v>
      </c>
      <c r="M58" s="22">
        <f t="shared" ref="M58:M61" si="7">SUM(D58:J58)</f>
        <v>155456</v>
      </c>
    </row>
    <row r="59" spans="1:13" x14ac:dyDescent="0.25">
      <c r="A59" s="14" t="s">
        <v>18</v>
      </c>
      <c r="B59" s="24"/>
      <c r="C59" s="1"/>
      <c r="D59" s="8">
        <v>0</v>
      </c>
      <c r="E59" s="24"/>
      <c r="F59" s="1"/>
      <c r="G59" s="8">
        <v>650</v>
      </c>
      <c r="H59" s="24"/>
      <c r="I59" s="1"/>
      <c r="J59" s="8">
        <v>0</v>
      </c>
      <c r="K59" s="24"/>
      <c r="L59" s="1"/>
      <c r="M59" s="8">
        <f t="shared" si="7"/>
        <v>650</v>
      </c>
    </row>
    <row r="60" spans="1:13" x14ac:dyDescent="0.25">
      <c r="A60" s="23" t="s">
        <v>19</v>
      </c>
      <c r="B60" s="24"/>
      <c r="C60" s="21"/>
      <c r="D60" s="22">
        <v>0</v>
      </c>
      <c r="E60" s="24"/>
      <c r="F60" s="21"/>
      <c r="G60" s="22">
        <v>11001</v>
      </c>
      <c r="H60" s="24"/>
      <c r="I60" s="21"/>
      <c r="J60" s="22">
        <v>0</v>
      </c>
      <c r="K60" s="24"/>
      <c r="L60" s="21"/>
      <c r="M60" s="22">
        <f t="shared" si="7"/>
        <v>11001</v>
      </c>
    </row>
    <row r="61" spans="1:13" x14ac:dyDescent="0.25">
      <c r="A61" s="14" t="s">
        <v>20</v>
      </c>
      <c r="B61" s="24"/>
      <c r="C61" s="1"/>
      <c r="D61" s="8">
        <v>0</v>
      </c>
      <c r="E61" s="24"/>
      <c r="F61" s="1"/>
      <c r="G61" s="8">
        <v>4500</v>
      </c>
      <c r="H61" s="24"/>
      <c r="I61" s="1"/>
      <c r="J61" s="8">
        <v>0</v>
      </c>
      <c r="K61" s="24"/>
      <c r="L61" s="1"/>
      <c r="M61" s="8">
        <f t="shared" si="7"/>
        <v>4500</v>
      </c>
    </row>
    <row r="62" spans="1:13" x14ac:dyDescent="0.25">
      <c r="A62" s="12" t="str">
        <f>A57&amp;" - Total"</f>
        <v>33 - Health Services - Total</v>
      </c>
      <c r="B62" s="25"/>
      <c r="C62" s="10" t="s">
        <v>11</v>
      </c>
      <c r="D62" s="11">
        <f>SUBTOTAL(9,D58:D61)</f>
        <v>0</v>
      </c>
      <c r="E62" s="25"/>
      <c r="F62" s="10" t="s">
        <v>11</v>
      </c>
      <c r="G62" s="11">
        <f>SUBTOTAL(9,G58:G61)</f>
        <v>171607</v>
      </c>
      <c r="H62" s="25"/>
      <c r="I62" s="10" t="s">
        <v>11</v>
      </c>
      <c r="J62" s="11">
        <f>SUBTOTAL(9,J58:J61)</f>
        <v>0</v>
      </c>
      <c r="K62" s="25"/>
      <c r="L62" s="10" t="s">
        <v>11</v>
      </c>
      <c r="M62" s="11">
        <f>SUBTOTAL(9,M58:M61)</f>
        <v>171607</v>
      </c>
    </row>
    <row r="63" spans="1:13" x14ac:dyDescent="0.25">
      <c r="A63" s="1"/>
      <c r="B63" s="24"/>
      <c r="C63" s="1"/>
      <c r="D63" s="8"/>
      <c r="E63" s="24"/>
      <c r="F63" s="1"/>
      <c r="G63" s="8"/>
      <c r="H63" s="24"/>
      <c r="I63" s="1"/>
      <c r="J63" s="8"/>
      <c r="K63" s="24"/>
      <c r="L63" s="1"/>
      <c r="M63" s="8"/>
    </row>
    <row r="64" spans="1:13" x14ac:dyDescent="0.25">
      <c r="A64" s="12" t="s">
        <v>28</v>
      </c>
      <c r="B64" s="24"/>
      <c r="C64" s="1"/>
      <c r="D64" s="8"/>
      <c r="E64" s="24"/>
      <c r="F64" s="1"/>
      <c r="G64" s="8"/>
      <c r="H64" s="24"/>
      <c r="I64" s="1"/>
      <c r="J64" s="8"/>
      <c r="K64" s="24"/>
      <c r="L64" s="1"/>
      <c r="M64" s="8"/>
    </row>
    <row r="65" spans="1:13" x14ac:dyDescent="0.25">
      <c r="A65" s="23" t="s">
        <v>17</v>
      </c>
      <c r="B65" s="24"/>
      <c r="C65" s="21" t="s">
        <v>11</v>
      </c>
      <c r="D65" s="22">
        <v>0</v>
      </c>
      <c r="E65" s="24"/>
      <c r="F65" s="21" t="s">
        <v>11</v>
      </c>
      <c r="G65" s="22">
        <v>180508</v>
      </c>
      <c r="H65" s="24"/>
      <c r="I65" s="21" t="s">
        <v>11</v>
      </c>
      <c r="J65" s="22">
        <v>0</v>
      </c>
      <c r="K65" s="24"/>
      <c r="L65" s="21" t="s">
        <v>11</v>
      </c>
      <c r="M65" s="22">
        <f t="shared" ref="M65:M68" si="8">SUM(D65:J65)</f>
        <v>180508</v>
      </c>
    </row>
    <row r="66" spans="1:13" x14ac:dyDescent="0.25">
      <c r="A66" s="14" t="s">
        <v>18</v>
      </c>
      <c r="B66" s="24"/>
      <c r="C66" s="1"/>
      <c r="D66" s="8">
        <v>0</v>
      </c>
      <c r="E66" s="24"/>
      <c r="F66" s="1"/>
      <c r="G66" s="8">
        <v>25800</v>
      </c>
      <c r="H66" s="24"/>
      <c r="I66" s="1"/>
      <c r="J66" s="8">
        <v>0</v>
      </c>
      <c r="K66" s="24"/>
      <c r="L66" s="1"/>
      <c r="M66" s="8">
        <f t="shared" si="8"/>
        <v>25800</v>
      </c>
    </row>
    <row r="67" spans="1:13" x14ac:dyDescent="0.25">
      <c r="A67" s="23" t="s">
        <v>19</v>
      </c>
      <c r="B67" s="24"/>
      <c r="C67" s="21"/>
      <c r="D67" s="22">
        <v>0</v>
      </c>
      <c r="E67" s="24"/>
      <c r="F67" s="21"/>
      <c r="G67" s="22">
        <v>67200</v>
      </c>
      <c r="H67" s="24"/>
      <c r="I67" s="21"/>
      <c r="J67" s="22">
        <v>0</v>
      </c>
      <c r="K67" s="24"/>
      <c r="L67" s="21"/>
      <c r="M67" s="22">
        <f t="shared" si="8"/>
        <v>67200</v>
      </c>
    </row>
    <row r="68" spans="1:13" x14ac:dyDescent="0.25">
      <c r="A68" s="14" t="s">
        <v>20</v>
      </c>
      <c r="B68" s="24"/>
      <c r="C68" s="1"/>
      <c r="D68" s="8">
        <v>0</v>
      </c>
      <c r="E68" s="24"/>
      <c r="F68" s="1"/>
      <c r="G68" s="8">
        <v>-2000</v>
      </c>
      <c r="H68" s="24"/>
      <c r="I68" s="1"/>
      <c r="J68" s="8">
        <v>0</v>
      </c>
      <c r="K68" s="24"/>
      <c r="L68" s="1"/>
      <c r="M68" s="8">
        <f t="shared" si="8"/>
        <v>-2000</v>
      </c>
    </row>
    <row r="69" spans="1:13" x14ac:dyDescent="0.25">
      <c r="A69" s="12" t="str">
        <f>A64&amp;" - Total"</f>
        <v>34 - Student (Pupil) Transportation - Total</v>
      </c>
      <c r="B69" s="25"/>
      <c r="C69" s="10" t="s">
        <v>11</v>
      </c>
      <c r="D69" s="11">
        <f>SUBTOTAL(9,D65:D68)</f>
        <v>0</v>
      </c>
      <c r="E69" s="25"/>
      <c r="F69" s="10" t="s">
        <v>11</v>
      </c>
      <c r="G69" s="11">
        <f>SUBTOTAL(9,G65:G68)</f>
        <v>271508</v>
      </c>
      <c r="H69" s="25"/>
      <c r="I69" s="10" t="s">
        <v>11</v>
      </c>
      <c r="J69" s="11">
        <f>SUBTOTAL(9,J65:J68)</f>
        <v>0</v>
      </c>
      <c r="K69" s="25"/>
      <c r="L69" s="10" t="s">
        <v>11</v>
      </c>
      <c r="M69" s="11">
        <f>SUBTOTAL(9,M65:M68)</f>
        <v>271508</v>
      </c>
    </row>
    <row r="70" spans="1:13" x14ac:dyDescent="0.25">
      <c r="A70" s="1"/>
      <c r="B70" s="24"/>
      <c r="C70" s="1"/>
      <c r="D70" s="8"/>
      <c r="E70" s="24"/>
      <c r="F70" s="1"/>
      <c r="G70" s="8"/>
      <c r="H70" s="24"/>
      <c r="I70" s="1"/>
      <c r="J70" s="8"/>
      <c r="K70" s="24"/>
      <c r="L70" s="1"/>
      <c r="M70" s="8"/>
    </row>
    <row r="71" spans="1:13" x14ac:dyDescent="0.25">
      <c r="A71" s="12" t="s">
        <v>29</v>
      </c>
      <c r="B71" s="24"/>
      <c r="C71" s="1"/>
      <c r="D71" s="8"/>
      <c r="E71" s="24"/>
      <c r="F71" s="1"/>
      <c r="G71" s="8"/>
      <c r="H71" s="24"/>
      <c r="I71" s="1"/>
      <c r="J71" s="8"/>
      <c r="K71" s="24"/>
      <c r="L71" s="1"/>
      <c r="M71" s="8"/>
    </row>
    <row r="72" spans="1:13" x14ac:dyDescent="0.25">
      <c r="A72" s="23" t="s">
        <v>17</v>
      </c>
      <c r="B72" s="24"/>
      <c r="C72" s="21" t="s">
        <v>11</v>
      </c>
      <c r="D72" s="22">
        <v>354796</v>
      </c>
      <c r="E72" s="24"/>
      <c r="F72" s="21" t="s">
        <v>11</v>
      </c>
      <c r="G72" s="22">
        <v>0</v>
      </c>
      <c r="H72" s="24"/>
      <c r="I72" s="21" t="s">
        <v>11</v>
      </c>
      <c r="J72" s="22">
        <v>0</v>
      </c>
      <c r="K72" s="24"/>
      <c r="L72" s="21" t="s">
        <v>11</v>
      </c>
      <c r="M72" s="22">
        <f t="shared" ref="M72:M76" si="9">SUM(D72:J72)</f>
        <v>354796</v>
      </c>
    </row>
    <row r="73" spans="1:13" x14ac:dyDescent="0.25">
      <c r="A73" s="14" t="s">
        <v>18</v>
      </c>
      <c r="B73" s="24"/>
      <c r="C73" s="1"/>
      <c r="D73" s="8">
        <v>18000</v>
      </c>
      <c r="E73" s="24"/>
      <c r="F73" s="1"/>
      <c r="G73" s="8">
        <v>0</v>
      </c>
      <c r="H73" s="24"/>
      <c r="I73" s="1"/>
      <c r="J73" s="8">
        <v>0</v>
      </c>
      <c r="K73" s="24"/>
      <c r="L73" s="1"/>
      <c r="M73" s="8">
        <f t="shared" si="9"/>
        <v>18000</v>
      </c>
    </row>
    <row r="74" spans="1:13" x14ac:dyDescent="0.25">
      <c r="A74" s="14" t="s">
        <v>19</v>
      </c>
      <c r="B74" s="24"/>
      <c r="C74" s="1"/>
      <c r="D74" s="8">
        <v>484204</v>
      </c>
      <c r="E74" s="24"/>
      <c r="F74" s="1"/>
      <c r="G74" s="8">
        <v>0</v>
      </c>
      <c r="H74" s="24"/>
      <c r="I74" s="1"/>
      <c r="J74" s="8">
        <v>0</v>
      </c>
      <c r="K74" s="24"/>
      <c r="L74" s="1"/>
      <c r="M74" s="8">
        <f t="shared" si="9"/>
        <v>484204</v>
      </c>
    </row>
    <row r="75" spans="1:13" x14ac:dyDescent="0.25">
      <c r="A75" s="23" t="s">
        <v>20</v>
      </c>
      <c r="B75" s="24"/>
      <c r="C75" s="21"/>
      <c r="D75" s="22">
        <v>3500</v>
      </c>
      <c r="E75" s="24"/>
      <c r="F75" s="21"/>
      <c r="G75" s="22">
        <v>0</v>
      </c>
      <c r="H75" s="24"/>
      <c r="I75" s="21"/>
      <c r="J75" s="22">
        <v>0</v>
      </c>
      <c r="K75" s="24"/>
      <c r="L75" s="21"/>
      <c r="M75" s="22">
        <f t="shared" si="9"/>
        <v>3500</v>
      </c>
    </row>
    <row r="76" spans="1:13" x14ac:dyDescent="0.25">
      <c r="A76" s="14" t="s">
        <v>30</v>
      </c>
      <c r="B76" s="24"/>
      <c r="C76" s="1"/>
      <c r="D76" s="8">
        <v>0</v>
      </c>
      <c r="E76" s="24"/>
      <c r="F76" s="1"/>
      <c r="G76" s="8">
        <v>0</v>
      </c>
      <c r="H76" s="24"/>
      <c r="I76" s="1"/>
      <c r="J76" s="8">
        <v>0</v>
      </c>
      <c r="K76" s="24"/>
      <c r="L76" s="1"/>
      <c r="M76" s="8">
        <f t="shared" si="9"/>
        <v>0</v>
      </c>
    </row>
    <row r="77" spans="1:13" x14ac:dyDescent="0.25">
      <c r="A77" s="12" t="str">
        <f>A71&amp;" - Total"</f>
        <v>35 - Food Services - Total</v>
      </c>
      <c r="B77" s="25"/>
      <c r="C77" s="10" t="s">
        <v>11</v>
      </c>
      <c r="D77" s="11">
        <f>SUBTOTAL(9,D72:D76)</f>
        <v>860500</v>
      </c>
      <c r="E77" s="25"/>
      <c r="F77" s="10" t="s">
        <v>11</v>
      </c>
      <c r="G77" s="11">
        <f>SUBTOTAL(9,G72:G76)</f>
        <v>0</v>
      </c>
      <c r="H77" s="25"/>
      <c r="I77" s="10" t="s">
        <v>11</v>
      </c>
      <c r="J77" s="11">
        <f>SUBTOTAL(9,J72:J76)</f>
        <v>0</v>
      </c>
      <c r="K77" s="25"/>
      <c r="L77" s="10" t="s">
        <v>11</v>
      </c>
      <c r="M77" s="11">
        <f>SUBTOTAL(9,M72:M76)</f>
        <v>860500</v>
      </c>
    </row>
    <row r="78" spans="1:13" x14ac:dyDescent="0.25">
      <c r="A78" s="1"/>
      <c r="B78" s="24"/>
      <c r="C78" s="1"/>
      <c r="D78" s="8"/>
      <c r="E78" s="24"/>
      <c r="F78" s="1"/>
      <c r="G78" s="8"/>
      <c r="H78" s="24"/>
      <c r="I78" s="1"/>
      <c r="J78" s="8"/>
      <c r="K78" s="24"/>
      <c r="L78" s="1"/>
      <c r="M78" s="8"/>
    </row>
    <row r="79" spans="1:13" x14ac:dyDescent="0.25">
      <c r="A79" s="12" t="s">
        <v>31</v>
      </c>
      <c r="B79" s="24"/>
      <c r="C79" s="1"/>
      <c r="D79" s="8"/>
      <c r="E79" s="24"/>
      <c r="F79" s="1"/>
      <c r="G79" s="8"/>
      <c r="H79" s="24"/>
      <c r="I79" s="1"/>
      <c r="J79" s="8"/>
      <c r="K79" s="24"/>
      <c r="L79" s="1"/>
      <c r="M79" s="8"/>
    </row>
    <row r="80" spans="1:13" x14ac:dyDescent="0.25">
      <c r="A80" s="23" t="s">
        <v>17</v>
      </c>
      <c r="B80" s="24"/>
      <c r="C80" s="21" t="s">
        <v>11</v>
      </c>
      <c r="D80" s="22">
        <v>0</v>
      </c>
      <c r="E80" s="24"/>
      <c r="F80" s="21" t="s">
        <v>11</v>
      </c>
      <c r="G80" s="22">
        <v>250460</v>
      </c>
      <c r="H80" s="24"/>
      <c r="I80" s="21" t="s">
        <v>11</v>
      </c>
      <c r="J80" s="22">
        <v>0</v>
      </c>
      <c r="K80" s="24"/>
      <c r="L80" s="21" t="s">
        <v>11</v>
      </c>
      <c r="M80" s="22">
        <f t="shared" ref="M80:M83" si="10">SUM(D80:J80)</f>
        <v>250460</v>
      </c>
    </row>
    <row r="81" spans="1:13" x14ac:dyDescent="0.25">
      <c r="A81" s="14" t="s">
        <v>18</v>
      </c>
      <c r="B81" s="24"/>
      <c r="C81" s="1"/>
      <c r="D81" s="8">
        <v>0</v>
      </c>
      <c r="E81" s="24"/>
      <c r="F81" s="1"/>
      <c r="G81" s="8">
        <v>40500</v>
      </c>
      <c r="H81" s="24"/>
      <c r="I81" s="1"/>
      <c r="J81" s="8">
        <v>0</v>
      </c>
      <c r="K81" s="24"/>
      <c r="L81" s="1"/>
      <c r="M81" s="8">
        <f t="shared" si="10"/>
        <v>40500</v>
      </c>
    </row>
    <row r="82" spans="1:13" x14ac:dyDescent="0.25">
      <c r="A82" s="23" t="s">
        <v>19</v>
      </c>
      <c r="B82" s="24"/>
      <c r="C82" s="21"/>
      <c r="D82" s="22">
        <v>0</v>
      </c>
      <c r="E82" s="24"/>
      <c r="F82" s="21"/>
      <c r="G82" s="22">
        <v>50500</v>
      </c>
      <c r="H82" s="24"/>
      <c r="I82" s="21"/>
      <c r="J82" s="22">
        <v>0</v>
      </c>
      <c r="K82" s="24"/>
      <c r="L82" s="21"/>
      <c r="M82" s="22">
        <f t="shared" si="10"/>
        <v>50500</v>
      </c>
    </row>
    <row r="83" spans="1:13" x14ac:dyDescent="0.25">
      <c r="A83" s="14" t="s">
        <v>20</v>
      </c>
      <c r="B83" s="24"/>
      <c r="C83" s="1"/>
      <c r="D83" s="8">
        <v>0</v>
      </c>
      <c r="E83" s="24"/>
      <c r="F83" s="1"/>
      <c r="G83" s="8">
        <v>86863</v>
      </c>
      <c r="H83" s="24"/>
      <c r="I83" s="1"/>
      <c r="J83" s="8">
        <v>0</v>
      </c>
      <c r="K83" s="24"/>
      <c r="L83" s="1"/>
      <c r="M83" s="8">
        <f t="shared" si="10"/>
        <v>86863</v>
      </c>
    </row>
    <row r="84" spans="1:13" x14ac:dyDescent="0.25">
      <c r="A84" s="12" t="str">
        <f>A79&amp;" - Total"</f>
        <v>36 - Extracurricular Activities - Total</v>
      </c>
      <c r="B84" s="25"/>
      <c r="C84" s="10" t="s">
        <v>11</v>
      </c>
      <c r="D84" s="11">
        <f>SUBTOTAL(9,D80:D83)</f>
        <v>0</v>
      </c>
      <c r="E84" s="25"/>
      <c r="F84" s="10" t="s">
        <v>11</v>
      </c>
      <c r="G84" s="11">
        <f>SUBTOTAL(9,G80:G83)</f>
        <v>428323</v>
      </c>
      <c r="H84" s="25"/>
      <c r="I84" s="10" t="s">
        <v>11</v>
      </c>
      <c r="J84" s="11">
        <f>SUBTOTAL(9,J80:J83)</f>
        <v>0</v>
      </c>
      <c r="K84" s="25"/>
      <c r="L84" s="10" t="s">
        <v>11</v>
      </c>
      <c r="M84" s="11">
        <f>SUBTOTAL(9,M80:M83)</f>
        <v>428323</v>
      </c>
    </row>
    <row r="85" spans="1:13" x14ac:dyDescent="0.25">
      <c r="A85" s="1"/>
      <c r="B85" s="24"/>
      <c r="C85" s="1"/>
      <c r="D85" s="8"/>
      <c r="E85" s="24"/>
      <c r="F85" s="1"/>
      <c r="G85" s="8"/>
      <c r="H85" s="24"/>
      <c r="I85" s="1"/>
      <c r="J85" s="8"/>
      <c r="K85" s="24"/>
      <c r="L85" s="1"/>
      <c r="M85" s="8"/>
    </row>
    <row r="86" spans="1:13" x14ac:dyDescent="0.25">
      <c r="A86" s="12" t="s">
        <v>32</v>
      </c>
      <c r="B86" s="24"/>
      <c r="C86" s="1"/>
      <c r="D86" s="8"/>
      <c r="E86" s="24"/>
      <c r="F86" s="1"/>
      <c r="G86" s="8"/>
      <c r="H86" s="24"/>
      <c r="I86" s="1"/>
      <c r="J86" s="8"/>
      <c r="K86" s="24"/>
      <c r="L86" s="1"/>
      <c r="M86" s="8"/>
    </row>
    <row r="87" spans="1:13" x14ac:dyDescent="0.25">
      <c r="A87" s="23" t="s">
        <v>17</v>
      </c>
      <c r="B87" s="24"/>
      <c r="C87" s="21" t="s">
        <v>11</v>
      </c>
      <c r="D87" s="22">
        <v>0</v>
      </c>
      <c r="E87" s="24"/>
      <c r="F87" s="21" t="s">
        <v>11</v>
      </c>
      <c r="G87" s="22">
        <v>671572</v>
      </c>
      <c r="H87" s="24"/>
      <c r="I87" s="21" t="s">
        <v>11</v>
      </c>
      <c r="J87" s="22">
        <v>0</v>
      </c>
      <c r="K87" s="24"/>
      <c r="L87" s="21" t="s">
        <v>11</v>
      </c>
      <c r="M87" s="22">
        <f t="shared" ref="M87:M90" si="11">SUM(D87:J87)</f>
        <v>671572</v>
      </c>
    </row>
    <row r="88" spans="1:13" x14ac:dyDescent="0.25">
      <c r="A88" s="14" t="s">
        <v>18</v>
      </c>
      <c r="B88" s="24"/>
      <c r="C88" s="1"/>
      <c r="D88" s="8">
        <v>0</v>
      </c>
      <c r="E88" s="24"/>
      <c r="F88" s="1"/>
      <c r="G88" s="8">
        <v>110660</v>
      </c>
      <c r="H88" s="24"/>
      <c r="I88" s="1"/>
      <c r="J88" s="8">
        <v>0</v>
      </c>
      <c r="K88" s="24"/>
      <c r="L88" s="1"/>
      <c r="M88" s="8">
        <f t="shared" si="11"/>
        <v>110660</v>
      </c>
    </row>
    <row r="89" spans="1:13" x14ac:dyDescent="0.25">
      <c r="A89" s="23" t="s">
        <v>19</v>
      </c>
      <c r="B89" s="24"/>
      <c r="C89" s="21"/>
      <c r="D89" s="22">
        <v>0</v>
      </c>
      <c r="E89" s="24"/>
      <c r="F89" s="21"/>
      <c r="G89" s="22">
        <v>35269</v>
      </c>
      <c r="H89" s="24"/>
      <c r="I89" s="21"/>
      <c r="J89" s="22">
        <v>0</v>
      </c>
      <c r="K89" s="24"/>
      <c r="L89" s="21"/>
      <c r="M89" s="22">
        <f t="shared" si="11"/>
        <v>35269</v>
      </c>
    </row>
    <row r="90" spans="1:13" x14ac:dyDescent="0.25">
      <c r="A90" s="14" t="s">
        <v>20</v>
      </c>
      <c r="B90" s="24"/>
      <c r="C90" s="1"/>
      <c r="D90" s="8">
        <v>0</v>
      </c>
      <c r="E90" s="24"/>
      <c r="F90" s="1"/>
      <c r="G90" s="8">
        <v>98786</v>
      </c>
      <c r="H90" s="24"/>
      <c r="I90" s="1"/>
      <c r="J90" s="8">
        <v>0</v>
      </c>
      <c r="K90" s="24"/>
      <c r="L90" s="1"/>
      <c r="M90" s="8">
        <f t="shared" si="11"/>
        <v>98786</v>
      </c>
    </row>
    <row r="91" spans="1:13" x14ac:dyDescent="0.25">
      <c r="A91" s="12" t="str">
        <f>A86&amp;" - Total"</f>
        <v>41 - General Administration - Total</v>
      </c>
      <c r="B91" s="25"/>
      <c r="C91" s="10" t="s">
        <v>11</v>
      </c>
      <c r="D91" s="11">
        <f>SUBTOTAL(9,D87:D90)</f>
        <v>0</v>
      </c>
      <c r="E91" s="25"/>
      <c r="F91" s="10" t="s">
        <v>11</v>
      </c>
      <c r="G91" s="11">
        <f>SUBTOTAL(9,G87:G90)</f>
        <v>916287</v>
      </c>
      <c r="H91" s="25"/>
      <c r="I91" s="10" t="s">
        <v>11</v>
      </c>
      <c r="J91" s="11">
        <f>SUBTOTAL(9,J87:J90)</f>
        <v>0</v>
      </c>
      <c r="K91" s="25"/>
      <c r="L91" s="10" t="s">
        <v>11</v>
      </c>
      <c r="M91" s="11">
        <f>SUBTOTAL(9,M87:M90)</f>
        <v>916287</v>
      </c>
    </row>
    <row r="92" spans="1:13" x14ac:dyDescent="0.25">
      <c r="A92" s="1"/>
      <c r="B92" s="24"/>
      <c r="C92" s="1"/>
      <c r="D92" s="8"/>
      <c r="E92" s="24"/>
      <c r="F92" s="1"/>
      <c r="G92" s="8"/>
      <c r="H92" s="24"/>
      <c r="I92" s="1"/>
      <c r="J92" s="8"/>
      <c r="K92" s="24"/>
      <c r="L92" s="1"/>
      <c r="M92" s="8"/>
    </row>
    <row r="93" spans="1:13" x14ac:dyDescent="0.25">
      <c r="A93" s="12" t="s">
        <v>33</v>
      </c>
      <c r="B93" s="24"/>
      <c r="C93" s="1"/>
      <c r="D93" s="8"/>
      <c r="E93" s="24"/>
      <c r="F93" s="1"/>
      <c r="G93" s="8"/>
      <c r="H93" s="24"/>
      <c r="I93" s="1"/>
      <c r="J93" s="8"/>
      <c r="K93" s="24"/>
      <c r="L93" s="1"/>
      <c r="M93" s="8"/>
    </row>
    <row r="94" spans="1:13" x14ac:dyDescent="0.25">
      <c r="A94" s="23" t="s">
        <v>17</v>
      </c>
      <c r="B94" s="24"/>
      <c r="C94" s="21" t="s">
        <v>11</v>
      </c>
      <c r="D94" s="22">
        <v>0</v>
      </c>
      <c r="E94" s="24"/>
      <c r="F94" s="21" t="s">
        <v>11</v>
      </c>
      <c r="G94" s="22">
        <v>750030</v>
      </c>
      <c r="H94" s="24"/>
      <c r="I94" s="21" t="s">
        <v>11</v>
      </c>
      <c r="J94" s="22">
        <v>0</v>
      </c>
      <c r="K94" s="24"/>
      <c r="L94" s="21" t="s">
        <v>11</v>
      </c>
      <c r="M94" s="22">
        <f t="shared" ref="M94:M97" si="12">SUM(D94:J94)</f>
        <v>750030</v>
      </c>
    </row>
    <row r="95" spans="1:13" x14ac:dyDescent="0.25">
      <c r="A95" s="14" t="s">
        <v>18</v>
      </c>
      <c r="B95" s="24"/>
      <c r="C95" s="1"/>
      <c r="D95" s="8">
        <v>0</v>
      </c>
      <c r="E95" s="24"/>
      <c r="F95" s="1"/>
      <c r="G95" s="8">
        <v>517130</v>
      </c>
      <c r="H95" s="24"/>
      <c r="I95" s="1"/>
      <c r="J95" s="8">
        <v>0</v>
      </c>
      <c r="K95" s="24"/>
      <c r="L95" s="1"/>
      <c r="M95" s="8">
        <f t="shared" si="12"/>
        <v>517130</v>
      </c>
    </row>
    <row r="96" spans="1:13" x14ac:dyDescent="0.25">
      <c r="A96" s="23" t="s">
        <v>19</v>
      </c>
      <c r="B96" s="24"/>
      <c r="C96" s="21"/>
      <c r="D96" s="22">
        <v>0</v>
      </c>
      <c r="E96" s="24"/>
      <c r="F96" s="21"/>
      <c r="G96" s="22">
        <v>208840</v>
      </c>
      <c r="H96" s="24"/>
      <c r="I96" s="21"/>
      <c r="J96" s="22">
        <v>0</v>
      </c>
      <c r="K96" s="24"/>
      <c r="L96" s="21"/>
      <c r="M96" s="22">
        <f t="shared" si="12"/>
        <v>208840</v>
      </c>
    </row>
    <row r="97" spans="1:13" x14ac:dyDescent="0.25">
      <c r="A97" s="14" t="s">
        <v>20</v>
      </c>
      <c r="B97" s="24"/>
      <c r="C97" s="1"/>
      <c r="D97" s="8">
        <v>0</v>
      </c>
      <c r="E97" s="24"/>
      <c r="F97" s="1"/>
      <c r="G97" s="8">
        <v>209546</v>
      </c>
      <c r="H97" s="24"/>
      <c r="I97" s="1"/>
      <c r="J97" s="8">
        <v>0</v>
      </c>
      <c r="K97" s="24"/>
      <c r="L97" s="1"/>
      <c r="M97" s="8">
        <f t="shared" si="12"/>
        <v>209546</v>
      </c>
    </row>
    <row r="98" spans="1:13" x14ac:dyDescent="0.25">
      <c r="A98" s="12" t="str">
        <f>A93&amp;" - Total"</f>
        <v>51 - Facilities Maintenance &amp; Operations - Total</v>
      </c>
      <c r="B98" s="25"/>
      <c r="C98" s="10" t="s">
        <v>11</v>
      </c>
      <c r="D98" s="11">
        <f>SUBTOTAL(9,D94:D97)</f>
        <v>0</v>
      </c>
      <c r="E98" s="25"/>
      <c r="F98" s="10" t="s">
        <v>11</v>
      </c>
      <c r="G98" s="11">
        <f>SUBTOTAL(9,G94:G97)</f>
        <v>1685546</v>
      </c>
      <c r="H98" s="25"/>
      <c r="I98" s="10" t="s">
        <v>11</v>
      </c>
      <c r="J98" s="11">
        <f>SUBTOTAL(9,J94:J97)</f>
        <v>0</v>
      </c>
      <c r="K98" s="25"/>
      <c r="L98" s="10" t="s">
        <v>11</v>
      </c>
      <c r="M98" s="11">
        <f>SUBTOTAL(9,M94:M97)</f>
        <v>1685546</v>
      </c>
    </row>
    <row r="99" spans="1:13" x14ac:dyDescent="0.25">
      <c r="A99" s="1"/>
      <c r="B99" s="24"/>
      <c r="C99" s="1"/>
      <c r="D99" s="8"/>
      <c r="E99" s="24"/>
      <c r="F99" s="1"/>
      <c r="G99" s="8"/>
      <c r="H99" s="24"/>
      <c r="I99" s="1"/>
      <c r="J99" s="8"/>
      <c r="K99" s="24"/>
      <c r="L99" s="1"/>
      <c r="M99" s="8"/>
    </row>
    <row r="100" spans="1:13" x14ac:dyDescent="0.25">
      <c r="A100" s="12" t="s">
        <v>34</v>
      </c>
      <c r="B100" s="24"/>
      <c r="C100" s="1"/>
      <c r="D100" s="8"/>
      <c r="E100" s="24"/>
      <c r="F100" s="1"/>
      <c r="G100" s="8"/>
      <c r="H100" s="24"/>
      <c r="I100" s="1"/>
      <c r="J100" s="8"/>
      <c r="K100" s="24"/>
      <c r="L100" s="1"/>
      <c r="M100" s="8"/>
    </row>
    <row r="101" spans="1:13" x14ac:dyDescent="0.25">
      <c r="A101" s="23" t="s">
        <v>17</v>
      </c>
      <c r="B101" s="24"/>
      <c r="C101" s="21" t="s">
        <v>11</v>
      </c>
      <c r="D101" s="22">
        <v>0</v>
      </c>
      <c r="E101" s="24"/>
      <c r="F101" s="21" t="s">
        <v>11</v>
      </c>
      <c r="G101" s="22">
        <v>204464</v>
      </c>
      <c r="H101" s="24"/>
      <c r="I101" s="21" t="s">
        <v>11</v>
      </c>
      <c r="J101" s="22">
        <v>0</v>
      </c>
      <c r="K101" s="24"/>
      <c r="L101" s="21" t="s">
        <v>11</v>
      </c>
      <c r="M101" s="22">
        <f t="shared" ref="M101:M104" si="13">SUM(D101:J101)</f>
        <v>204464</v>
      </c>
    </row>
    <row r="102" spans="1:13" x14ac:dyDescent="0.25">
      <c r="A102" s="14" t="s">
        <v>18</v>
      </c>
      <c r="B102" s="24"/>
      <c r="C102" s="1"/>
      <c r="D102" s="8">
        <v>0</v>
      </c>
      <c r="E102" s="24"/>
      <c r="F102" s="1"/>
      <c r="G102" s="8">
        <v>43000</v>
      </c>
      <c r="H102" s="24"/>
      <c r="I102" s="1"/>
      <c r="J102" s="8">
        <v>0</v>
      </c>
      <c r="K102" s="24"/>
      <c r="L102" s="1"/>
      <c r="M102" s="8">
        <f t="shared" si="13"/>
        <v>43000</v>
      </c>
    </row>
    <row r="103" spans="1:13" x14ac:dyDescent="0.25">
      <c r="A103" s="23" t="s">
        <v>19</v>
      </c>
      <c r="B103" s="24"/>
      <c r="C103" s="21"/>
      <c r="D103" s="22">
        <v>0</v>
      </c>
      <c r="E103" s="24"/>
      <c r="F103" s="21"/>
      <c r="G103" s="22">
        <v>24200</v>
      </c>
      <c r="H103" s="24"/>
      <c r="I103" s="21"/>
      <c r="J103" s="22">
        <v>0</v>
      </c>
      <c r="K103" s="24"/>
      <c r="L103" s="21"/>
      <c r="M103" s="22">
        <f t="shared" si="13"/>
        <v>24200</v>
      </c>
    </row>
    <row r="104" spans="1:13" x14ac:dyDescent="0.25">
      <c r="A104" s="14" t="s">
        <v>20</v>
      </c>
      <c r="B104" s="24"/>
      <c r="C104" s="1"/>
      <c r="D104" s="8">
        <v>0</v>
      </c>
      <c r="E104" s="24"/>
      <c r="F104" s="1"/>
      <c r="G104" s="8">
        <v>1500</v>
      </c>
      <c r="H104" s="24"/>
      <c r="I104" s="1"/>
      <c r="J104" s="8">
        <v>0</v>
      </c>
      <c r="K104" s="24"/>
      <c r="L104" s="1"/>
      <c r="M104" s="8">
        <f t="shared" si="13"/>
        <v>1500</v>
      </c>
    </row>
    <row r="105" spans="1:13" x14ac:dyDescent="0.25">
      <c r="A105" s="12" t="str">
        <f>A100&amp;" - Total"</f>
        <v>52 - Security &amp; Monitoring Services - Total</v>
      </c>
      <c r="B105" s="25"/>
      <c r="C105" s="10" t="s">
        <v>11</v>
      </c>
      <c r="D105" s="11">
        <f>SUBTOTAL(9,D101:D104)</f>
        <v>0</v>
      </c>
      <c r="E105" s="25"/>
      <c r="F105" s="10" t="s">
        <v>11</v>
      </c>
      <c r="G105" s="11">
        <f>SUBTOTAL(9,G101:G104)</f>
        <v>273164</v>
      </c>
      <c r="H105" s="25"/>
      <c r="I105" s="10" t="s">
        <v>11</v>
      </c>
      <c r="J105" s="11">
        <f>SUBTOTAL(9,J101:J104)</f>
        <v>0</v>
      </c>
      <c r="K105" s="25"/>
      <c r="L105" s="10" t="s">
        <v>11</v>
      </c>
      <c r="M105" s="11">
        <f>SUBTOTAL(9,M101:M104)</f>
        <v>273164</v>
      </c>
    </row>
    <row r="106" spans="1:13" x14ac:dyDescent="0.25">
      <c r="A106" s="1"/>
      <c r="B106" s="24"/>
      <c r="C106" s="1"/>
      <c r="D106" s="8"/>
      <c r="E106" s="24"/>
      <c r="F106" s="1"/>
      <c r="G106" s="8"/>
      <c r="H106" s="24"/>
      <c r="I106" s="1"/>
      <c r="J106" s="8"/>
      <c r="K106" s="24"/>
      <c r="L106" s="1"/>
      <c r="M106" s="8"/>
    </row>
    <row r="107" spans="1:13" x14ac:dyDescent="0.25">
      <c r="A107" s="12" t="s">
        <v>35</v>
      </c>
      <c r="B107" s="24"/>
      <c r="C107" s="1"/>
      <c r="D107" s="8"/>
      <c r="E107" s="24"/>
      <c r="F107" s="1"/>
      <c r="G107" s="8"/>
      <c r="H107" s="24"/>
      <c r="I107" s="1"/>
      <c r="J107" s="8"/>
      <c r="K107" s="24"/>
      <c r="L107" s="1"/>
      <c r="M107" s="8"/>
    </row>
    <row r="108" spans="1:13" x14ac:dyDescent="0.25">
      <c r="A108" s="23" t="s">
        <v>17</v>
      </c>
      <c r="B108" s="24"/>
      <c r="C108" s="21" t="s">
        <v>11</v>
      </c>
      <c r="D108" s="22">
        <v>0</v>
      </c>
      <c r="E108" s="24"/>
      <c r="F108" s="21" t="s">
        <v>11</v>
      </c>
      <c r="G108" s="22">
        <v>262770</v>
      </c>
      <c r="H108" s="24"/>
      <c r="I108" s="21" t="s">
        <v>11</v>
      </c>
      <c r="J108" s="22">
        <v>0</v>
      </c>
      <c r="K108" s="24"/>
      <c r="L108" s="21" t="s">
        <v>11</v>
      </c>
      <c r="M108" s="22">
        <f t="shared" ref="M108:M111" si="14">SUM(D108:J108)</f>
        <v>262770</v>
      </c>
    </row>
    <row r="109" spans="1:13" x14ac:dyDescent="0.25">
      <c r="A109" s="14" t="s">
        <v>18</v>
      </c>
      <c r="B109" s="24"/>
      <c r="C109" s="1"/>
      <c r="D109" s="8">
        <v>0</v>
      </c>
      <c r="E109" s="24"/>
      <c r="F109" s="1"/>
      <c r="G109" s="8">
        <v>103100</v>
      </c>
      <c r="H109" s="24"/>
      <c r="I109" s="1"/>
      <c r="J109" s="8">
        <v>0</v>
      </c>
      <c r="K109" s="24"/>
      <c r="L109" s="1"/>
      <c r="M109" s="8">
        <f t="shared" si="14"/>
        <v>103100</v>
      </c>
    </row>
    <row r="110" spans="1:13" x14ac:dyDescent="0.25">
      <c r="A110" s="23" t="s">
        <v>19</v>
      </c>
      <c r="B110" s="24"/>
      <c r="C110" s="21"/>
      <c r="D110" s="22">
        <v>0</v>
      </c>
      <c r="E110" s="24"/>
      <c r="F110" s="21"/>
      <c r="G110" s="22">
        <v>124800</v>
      </c>
      <c r="H110" s="24"/>
      <c r="I110" s="21"/>
      <c r="J110" s="22">
        <v>0</v>
      </c>
      <c r="K110" s="24"/>
      <c r="L110" s="21"/>
      <c r="M110" s="22">
        <f t="shared" si="14"/>
        <v>124800</v>
      </c>
    </row>
    <row r="111" spans="1:13" x14ac:dyDescent="0.25">
      <c r="A111" s="14" t="s">
        <v>20</v>
      </c>
      <c r="B111" s="24"/>
      <c r="C111" s="1"/>
      <c r="D111" s="8">
        <v>0</v>
      </c>
      <c r="E111" s="24"/>
      <c r="F111" s="1"/>
      <c r="G111" s="8">
        <v>13500</v>
      </c>
      <c r="H111" s="24"/>
      <c r="I111" s="1"/>
      <c r="J111" s="8">
        <v>0</v>
      </c>
      <c r="K111" s="24"/>
      <c r="L111" s="1"/>
      <c r="M111" s="8">
        <f t="shared" si="14"/>
        <v>13500</v>
      </c>
    </row>
    <row r="112" spans="1:13" x14ac:dyDescent="0.25">
      <c r="A112" s="12" t="str">
        <f>A107&amp;" - Total"</f>
        <v>53 - Data Processing Services - Total</v>
      </c>
      <c r="B112" s="25"/>
      <c r="C112" s="10" t="s">
        <v>11</v>
      </c>
      <c r="D112" s="11">
        <f>SUBTOTAL(9,D108:D111)</f>
        <v>0</v>
      </c>
      <c r="E112" s="25"/>
      <c r="F112" s="10" t="s">
        <v>11</v>
      </c>
      <c r="G112" s="11">
        <f>SUBTOTAL(9,G108:G111)</f>
        <v>504170</v>
      </c>
      <c r="H112" s="25"/>
      <c r="I112" s="10" t="s">
        <v>11</v>
      </c>
      <c r="J112" s="11">
        <f>SUBTOTAL(9,J108:J111)</f>
        <v>0</v>
      </c>
      <c r="K112" s="25"/>
      <c r="L112" s="10" t="s">
        <v>11</v>
      </c>
      <c r="M112" s="11">
        <f>SUBTOTAL(9,M108:M111)</f>
        <v>504170</v>
      </c>
    </row>
    <row r="113" spans="1:13" x14ac:dyDescent="0.25">
      <c r="A113" s="1"/>
      <c r="B113" s="24"/>
      <c r="C113" s="1"/>
      <c r="D113" s="8"/>
      <c r="E113" s="24"/>
      <c r="F113" s="1"/>
      <c r="G113" s="8"/>
      <c r="H113" s="24"/>
      <c r="I113" s="1"/>
      <c r="J113" s="8"/>
      <c r="K113" s="24"/>
      <c r="L113" s="1"/>
      <c r="M113" s="8"/>
    </row>
    <row r="114" spans="1:13" x14ac:dyDescent="0.25">
      <c r="A114" s="12" t="s">
        <v>36</v>
      </c>
      <c r="B114" s="24"/>
      <c r="C114" s="1"/>
      <c r="D114" s="8"/>
      <c r="E114" s="24"/>
      <c r="F114" s="1"/>
      <c r="G114" s="8"/>
      <c r="H114" s="24"/>
      <c r="I114" s="1"/>
      <c r="J114" s="8"/>
      <c r="K114" s="24"/>
      <c r="L114" s="1"/>
      <c r="M114" s="8"/>
    </row>
    <row r="115" spans="1:13" x14ac:dyDescent="0.25">
      <c r="A115" s="14" t="s">
        <v>17</v>
      </c>
      <c r="B115" s="24"/>
      <c r="C115" s="1"/>
      <c r="D115" s="8">
        <v>0</v>
      </c>
      <c r="E115" s="24"/>
      <c r="F115" s="1"/>
      <c r="G115" s="8">
        <v>5000</v>
      </c>
      <c r="H115" s="24"/>
      <c r="I115" s="1"/>
      <c r="J115" s="8">
        <v>0</v>
      </c>
      <c r="K115" s="24"/>
      <c r="L115" s="1"/>
      <c r="M115" s="8">
        <f>SUM(D115:J115)</f>
        <v>5000</v>
      </c>
    </row>
    <row r="116" spans="1:13" x14ac:dyDescent="0.25">
      <c r="A116" s="23" t="s">
        <v>18</v>
      </c>
      <c r="B116" s="24"/>
      <c r="C116" s="21" t="s">
        <v>11</v>
      </c>
      <c r="D116" s="22">
        <v>0</v>
      </c>
      <c r="E116" s="24"/>
      <c r="F116" s="21" t="s">
        <v>11</v>
      </c>
      <c r="G116" s="22">
        <v>50000</v>
      </c>
      <c r="H116" s="24"/>
      <c r="I116" s="21" t="s">
        <v>11</v>
      </c>
      <c r="J116" s="22">
        <v>0</v>
      </c>
      <c r="K116" s="24"/>
      <c r="L116" s="21" t="s">
        <v>11</v>
      </c>
      <c r="M116" s="22">
        <f t="shared" ref="M116:M118" si="15">SUM(D116:J116)</f>
        <v>50000</v>
      </c>
    </row>
    <row r="117" spans="1:13" x14ac:dyDescent="0.25">
      <c r="A117" s="14" t="s">
        <v>19</v>
      </c>
      <c r="B117" s="24"/>
      <c r="C117" s="1"/>
      <c r="D117" s="8">
        <v>0</v>
      </c>
      <c r="E117" s="24"/>
      <c r="F117" s="1"/>
      <c r="G117" s="8">
        <v>1000</v>
      </c>
      <c r="H117" s="24"/>
      <c r="I117" s="1"/>
      <c r="J117" s="8">
        <v>0</v>
      </c>
      <c r="K117" s="24"/>
      <c r="L117" s="1"/>
      <c r="M117" s="8">
        <f t="shared" si="15"/>
        <v>1000</v>
      </c>
    </row>
    <row r="118" spans="1:13" x14ac:dyDescent="0.25">
      <c r="A118" s="23" t="s">
        <v>20</v>
      </c>
      <c r="B118" s="24"/>
      <c r="C118" s="21"/>
      <c r="D118" s="22">
        <v>0</v>
      </c>
      <c r="E118" s="24"/>
      <c r="F118" s="21"/>
      <c r="G118" s="22">
        <v>6000</v>
      </c>
      <c r="H118" s="24"/>
      <c r="I118" s="21"/>
      <c r="J118" s="22">
        <v>0</v>
      </c>
      <c r="K118" s="24"/>
      <c r="L118" s="21"/>
      <c r="M118" s="22">
        <f t="shared" si="15"/>
        <v>6000</v>
      </c>
    </row>
    <row r="119" spans="1:13" x14ac:dyDescent="0.25">
      <c r="A119" s="12" t="str">
        <f>A114&amp;" - Total"</f>
        <v>61 - Community Services - Total</v>
      </c>
      <c r="B119" s="25"/>
      <c r="C119" s="10" t="s">
        <v>11</v>
      </c>
      <c r="D119" s="11">
        <f>SUBTOTAL(9,D116:D118)</f>
        <v>0</v>
      </c>
      <c r="E119" s="25"/>
      <c r="F119" s="10" t="s">
        <v>11</v>
      </c>
      <c r="G119" s="11">
        <f>SUBTOTAL(9,G115:G118)</f>
        <v>62000</v>
      </c>
      <c r="H119" s="25"/>
      <c r="I119" s="10" t="s">
        <v>11</v>
      </c>
      <c r="J119" s="11">
        <f>SUBTOTAL(9,J115:J118)</f>
        <v>0</v>
      </c>
      <c r="K119" s="25"/>
      <c r="L119" s="10" t="s">
        <v>11</v>
      </c>
      <c r="M119" s="11">
        <f>SUBTOTAL(9,M115:M118)</f>
        <v>62000</v>
      </c>
    </row>
    <row r="120" spans="1:13" x14ac:dyDescent="0.25">
      <c r="A120" s="1"/>
      <c r="B120" s="24"/>
      <c r="C120" s="1"/>
      <c r="D120" s="8"/>
      <c r="E120" s="24"/>
      <c r="F120" s="1"/>
      <c r="G120" s="8"/>
      <c r="H120" s="24"/>
      <c r="I120" s="1"/>
      <c r="J120" s="8"/>
      <c r="K120" s="24"/>
      <c r="L120" s="1"/>
      <c r="M120" s="8"/>
    </row>
    <row r="121" spans="1:13" x14ac:dyDescent="0.25">
      <c r="A121" s="12" t="s">
        <v>37</v>
      </c>
      <c r="B121" s="24"/>
      <c r="C121" s="1"/>
      <c r="D121" s="8"/>
      <c r="E121" s="24"/>
      <c r="F121" s="1"/>
      <c r="G121" s="8"/>
      <c r="H121" s="24"/>
      <c r="I121" s="1"/>
      <c r="J121" s="8"/>
      <c r="K121" s="24"/>
      <c r="L121" s="1"/>
      <c r="M121" s="8"/>
    </row>
    <row r="122" spans="1:13" x14ac:dyDescent="0.25">
      <c r="A122" s="21" t="s">
        <v>38</v>
      </c>
      <c r="B122" s="24"/>
      <c r="C122" s="21" t="s">
        <v>11</v>
      </c>
      <c r="D122" s="22">
        <v>0</v>
      </c>
      <c r="E122" s="24"/>
      <c r="F122" s="21" t="s">
        <v>11</v>
      </c>
      <c r="G122" s="22">
        <v>0</v>
      </c>
      <c r="H122" s="24"/>
      <c r="I122" s="21" t="s">
        <v>11</v>
      </c>
      <c r="J122" s="22">
        <v>1301031</v>
      </c>
      <c r="K122" s="24"/>
      <c r="L122" s="21" t="s">
        <v>11</v>
      </c>
      <c r="M122" s="22">
        <f>SUM(D122:J122)</f>
        <v>1301031</v>
      </c>
    </row>
    <row r="123" spans="1:13" x14ac:dyDescent="0.25">
      <c r="A123" s="12" t="str">
        <f>A121&amp;" - Total"</f>
        <v>71 - Debt Service - Total</v>
      </c>
      <c r="B123" s="25"/>
      <c r="C123" s="10" t="s">
        <v>11</v>
      </c>
      <c r="D123" s="11">
        <f>SUBTOTAL(9,D122)</f>
        <v>0</v>
      </c>
      <c r="E123" s="25"/>
      <c r="F123" s="10" t="s">
        <v>11</v>
      </c>
      <c r="G123" s="11">
        <f>SUBTOTAL(9,G122)</f>
        <v>0</v>
      </c>
      <c r="H123" s="25"/>
      <c r="I123" s="10" t="s">
        <v>11</v>
      </c>
      <c r="J123" s="11">
        <f>SUBTOTAL(9,J122)</f>
        <v>1301031</v>
      </c>
      <c r="K123" s="25"/>
      <c r="L123" s="10" t="s">
        <v>11</v>
      </c>
      <c r="M123" s="11">
        <f>SUBTOTAL(9,M122)</f>
        <v>1301031</v>
      </c>
    </row>
    <row r="124" spans="1:13" x14ac:dyDescent="0.25">
      <c r="A124" s="1"/>
      <c r="B124" s="24"/>
      <c r="C124" s="1"/>
      <c r="D124" s="8"/>
      <c r="E124" s="24"/>
      <c r="F124" s="1"/>
      <c r="G124" s="8"/>
      <c r="H124" s="24"/>
      <c r="I124" s="1"/>
      <c r="J124" s="8"/>
      <c r="K124" s="24"/>
      <c r="L124" s="1"/>
      <c r="M124" s="8"/>
    </row>
    <row r="125" spans="1:13" x14ac:dyDescent="0.25">
      <c r="A125" s="12" t="s">
        <v>39</v>
      </c>
      <c r="B125" s="24"/>
      <c r="C125" s="1"/>
      <c r="D125" s="8"/>
      <c r="E125" s="24"/>
      <c r="F125" s="1"/>
      <c r="G125" s="8"/>
      <c r="H125" s="24"/>
      <c r="I125" s="1"/>
      <c r="J125" s="8"/>
      <c r="K125" s="24"/>
      <c r="L125" s="1"/>
      <c r="M125" s="8"/>
    </row>
    <row r="126" spans="1:13" x14ac:dyDescent="0.25">
      <c r="A126" s="23" t="s">
        <v>18</v>
      </c>
      <c r="B126" s="24"/>
      <c r="C126" s="21" t="s">
        <v>11</v>
      </c>
      <c r="D126" s="22">
        <v>0</v>
      </c>
      <c r="E126" s="24"/>
      <c r="F126" s="21" t="s">
        <v>11</v>
      </c>
      <c r="G126" s="22">
        <v>19000</v>
      </c>
      <c r="H126" s="24"/>
      <c r="I126" s="21" t="s">
        <v>11</v>
      </c>
      <c r="J126" s="22">
        <v>0</v>
      </c>
      <c r="K126" s="24"/>
      <c r="L126" s="21" t="s">
        <v>11</v>
      </c>
      <c r="M126" s="22">
        <f>SUM(D126:J126)</f>
        <v>19000</v>
      </c>
    </row>
    <row r="127" spans="1:13" x14ac:dyDescent="0.25">
      <c r="A127" s="12" t="str">
        <f>A125&amp;" - Total"</f>
        <v>99 - Other Intergovernmental Charges - Total</v>
      </c>
      <c r="B127" s="25"/>
      <c r="C127" s="10" t="s">
        <v>11</v>
      </c>
      <c r="D127" s="11">
        <f>SUBTOTAL(9,D126)</f>
        <v>0</v>
      </c>
      <c r="E127" s="25"/>
      <c r="F127" s="10" t="s">
        <v>11</v>
      </c>
      <c r="G127" s="11">
        <f>SUBTOTAL(9,G126)</f>
        <v>19000</v>
      </c>
      <c r="H127" s="25"/>
      <c r="I127" s="10" t="s">
        <v>11</v>
      </c>
      <c r="J127" s="11">
        <f>SUBTOTAL(9,J126)</f>
        <v>0</v>
      </c>
      <c r="K127" s="25"/>
      <c r="L127" s="10" t="s">
        <v>11</v>
      </c>
      <c r="M127" s="11">
        <f>SUBTOTAL(9,M126)</f>
        <v>19000</v>
      </c>
    </row>
    <row r="128" spans="1:13" x14ac:dyDescent="0.25">
      <c r="A128" s="1"/>
      <c r="B128" s="24"/>
      <c r="C128" s="1"/>
      <c r="D128" s="8"/>
      <c r="E128" s="24"/>
      <c r="F128" s="1"/>
      <c r="G128" s="8"/>
      <c r="H128" s="24"/>
      <c r="I128" s="1"/>
      <c r="J128" s="8"/>
      <c r="K128" s="24"/>
      <c r="L128" s="1"/>
      <c r="M128" s="8"/>
    </row>
    <row r="129" spans="1:13" x14ac:dyDescent="0.25">
      <c r="A129" s="9" t="s">
        <v>40</v>
      </c>
      <c r="B129" s="25"/>
      <c r="C129" s="10" t="s">
        <v>11</v>
      </c>
      <c r="D129" s="11">
        <f>SUBTOTAL(9,D17:D128)</f>
        <v>860500</v>
      </c>
      <c r="E129" s="25"/>
      <c r="F129" s="10" t="s">
        <v>11</v>
      </c>
      <c r="G129" s="11">
        <f>SUBTOTAL(9,G17:G128)</f>
        <v>11895303</v>
      </c>
      <c r="H129" s="25"/>
      <c r="I129" s="10" t="s">
        <v>11</v>
      </c>
      <c r="J129" s="11">
        <f>SUBTOTAL(9,J17:J128)</f>
        <v>1301031</v>
      </c>
      <c r="K129" s="25"/>
      <c r="L129" s="10" t="s">
        <v>11</v>
      </c>
      <c r="M129" s="11">
        <f>SUBTOTAL(9,M17:M128)</f>
        <v>14056834</v>
      </c>
    </row>
    <row r="130" spans="1:13" x14ac:dyDescent="0.25">
      <c r="A130" s="1"/>
      <c r="B130" s="24"/>
      <c r="C130" s="1"/>
      <c r="D130" s="8"/>
      <c r="E130" s="24"/>
      <c r="F130" s="1"/>
      <c r="G130" s="8"/>
      <c r="H130" s="24"/>
      <c r="I130" s="1"/>
      <c r="J130" s="8"/>
      <c r="K130" s="24"/>
      <c r="L130" s="1"/>
      <c r="M130" s="8"/>
    </row>
    <row r="131" spans="1:13" x14ac:dyDescent="0.25">
      <c r="A131" s="15" t="s">
        <v>41</v>
      </c>
      <c r="B131" s="28"/>
      <c r="C131" s="15" t="s">
        <v>11</v>
      </c>
      <c r="D131" s="16">
        <v>0</v>
      </c>
      <c r="E131" s="28"/>
      <c r="F131" s="15" t="s">
        <v>11</v>
      </c>
      <c r="G131" s="16">
        <v>0</v>
      </c>
      <c r="H131" s="28"/>
      <c r="I131" s="15" t="s">
        <v>11</v>
      </c>
      <c r="J131" s="16">
        <v>0</v>
      </c>
      <c r="K131" s="28"/>
      <c r="L131" s="15" t="s">
        <v>11</v>
      </c>
      <c r="M131" s="16">
        <f t="shared" ref="M131" si="16">SUM(D131:J131)</f>
        <v>0</v>
      </c>
    </row>
    <row r="132" spans="1:13" x14ac:dyDescent="0.25">
      <c r="A132" s="1"/>
      <c r="B132" s="24"/>
      <c r="C132" s="1"/>
      <c r="D132" s="8"/>
      <c r="E132" s="24"/>
      <c r="F132" s="1"/>
      <c r="G132" s="8"/>
      <c r="H132" s="24"/>
      <c r="I132" s="1"/>
      <c r="J132" s="8"/>
      <c r="K132" s="24"/>
      <c r="L132" s="1"/>
      <c r="M132" s="8"/>
    </row>
    <row r="133" spans="1:13" x14ac:dyDescent="0.25">
      <c r="A133" s="12" t="s">
        <v>42</v>
      </c>
      <c r="B133" s="17"/>
      <c r="C133" s="12" t="s">
        <v>11</v>
      </c>
      <c r="D133" s="17">
        <f>D129-D13-D131</f>
        <v>0</v>
      </c>
      <c r="E133" s="17"/>
      <c r="F133" s="12" t="s">
        <v>11</v>
      </c>
      <c r="G133" s="17">
        <f>G129-G13-G131</f>
        <v>0</v>
      </c>
      <c r="H133" s="17"/>
      <c r="I133" s="12" t="s">
        <v>11</v>
      </c>
      <c r="J133" s="17">
        <f>J129-J13-J131</f>
        <v>0</v>
      </c>
      <c r="K133" s="17"/>
      <c r="L133" s="12" t="s">
        <v>11</v>
      </c>
      <c r="M133" s="17">
        <f>M129-M13-M131</f>
        <v>0</v>
      </c>
    </row>
  </sheetData>
  <mergeCells count="3">
    <mergeCell ref="A3:M3"/>
    <mergeCell ref="A4:M4"/>
    <mergeCell ref="A5:M5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38C26-0EFD-4507-B877-D154459EE5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c0e86-b248-474e-958e-da71467dbbc3"/>
    <ds:schemaRef ds:uri="4d6343e9-ee19-4a64-af91-9b887e24c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38957A-B2C0-4877-8DD9-CAEC7A404B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CE8E36-5F56-4B7A-9EFF-4D0DAC6AE4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Function</vt:lpstr>
      <vt:lpstr>Detail</vt:lpstr>
      <vt:lpstr>Detail!Print_Area</vt:lpstr>
      <vt:lpstr>Function!Print_Area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David</dc:creator>
  <cp:lastModifiedBy>Guerra, Luis</cp:lastModifiedBy>
  <cp:lastPrinted>2022-09-06T20:57:55Z</cp:lastPrinted>
  <dcterms:created xsi:type="dcterms:W3CDTF">2020-08-31T15:26:53Z</dcterms:created>
  <dcterms:modified xsi:type="dcterms:W3CDTF">2022-09-06T20:57:57Z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